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L:\00 Bases statistiques et produits généraux\01 Synthèses\03 Site Internet\07 Tableaux Excel\2023\"/>
    </mc:Choice>
  </mc:AlternateContent>
  <xr:revisionPtr revIDLastSave="0" documentId="13_ncr:1_{483A92A7-9176-4792-857A-9656841BA36C}" xr6:coauthVersionLast="47" xr6:coauthVersionMax="47" xr10:uidLastSave="{00000000-0000-0000-0000-000000000000}"/>
  <bookViews>
    <workbookView xWindow="-108" yWindow="-108" windowWidth="23256" windowHeight="12576" tabRatio="587" xr2:uid="{00000000-000D-0000-FFFF-FFFF00000000}"/>
  </bookViews>
  <sheets>
    <sheet name="te628" sheetId="28" r:id="rId1"/>
    <sheet name="T628 - old" sheetId="26" state="hidden" r:id="rId2"/>
    <sheet name="Source t-628-CH-2021" sheetId="24" state="hidden" r:id="rId3"/>
    <sheet name="Export-CH-2021 STAT-TAB" sheetId="29" state="hidden" r:id="rId4"/>
  </sheets>
  <externalReferences>
    <externalReference r:id="rId5"/>
  </externalReferences>
  <definedNames>
    <definedName name="_AMO_UniqueIdentifier" localSheetId="0" hidden="1">"'7615af9c-4c39-45be-bde5-41d245b495e1'"</definedName>
    <definedName name="_AMO_UniqueIdentifier" hidden="1">"'391276ec-db9c-459b-8043-5db1217657c2'"</definedName>
    <definedName name="BusQuery.INVESTIS.TC302_93.1.1" localSheetId="1">[1]EJ!#REF!</definedName>
    <definedName name="BusQuery.INVESTIS.TC302_93.1.1" localSheetId="0">[1]EJ!#REF!</definedName>
    <definedName name="BusQuery.INVESTIS.TC302_93.1.1">[1]EJ!#REF!</definedName>
    <definedName name="_xlnm.Print_Area" localSheetId="2">'Source t-628-CH-2021'!$A$1:$AX$34</definedName>
    <definedName name="_xlnm.Print_Area" localSheetId="1">'T628 - old'!$A$1:$Y$75</definedName>
    <definedName name="_xlnm.Print_Area" localSheetId="0">'te628'!$A$1:$L$68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9" l="1"/>
  <c r="A6" i="24" l="1"/>
  <c r="AB66" i="26"/>
  <c r="AA66" i="26"/>
  <c r="AA12" i="26"/>
  <c r="AB12" i="26"/>
  <c r="AA13" i="26"/>
  <c r="AB13" i="26"/>
  <c r="AA14" i="26"/>
  <c r="AB14" i="26"/>
  <c r="AA15" i="26"/>
  <c r="AB15" i="26"/>
  <c r="AA16" i="26"/>
  <c r="AB16" i="26"/>
  <c r="AA17" i="26"/>
  <c r="AB17" i="26"/>
  <c r="AA18" i="26"/>
  <c r="AB18" i="26"/>
  <c r="AA19" i="26"/>
  <c r="AB19" i="26"/>
  <c r="AA20" i="26"/>
  <c r="AB20" i="26"/>
  <c r="AA21" i="26"/>
  <c r="AB21" i="26"/>
  <c r="AA22" i="26"/>
  <c r="AB22" i="26"/>
  <c r="AA23" i="26"/>
  <c r="AB23" i="26"/>
  <c r="AA24" i="26"/>
  <c r="AB24" i="26"/>
  <c r="AA25" i="26"/>
  <c r="AB25" i="26"/>
  <c r="AA26" i="26"/>
  <c r="AB26" i="26"/>
  <c r="AA27" i="26"/>
  <c r="AB27" i="26"/>
  <c r="AA28" i="26"/>
  <c r="AB28" i="26"/>
  <c r="AA29" i="26"/>
  <c r="AB29" i="26"/>
  <c r="AA30" i="26"/>
  <c r="AB30" i="26"/>
  <c r="AA31" i="26"/>
  <c r="AB31" i="26"/>
  <c r="AA32" i="26"/>
  <c r="AB32" i="26"/>
  <c r="AA33" i="26"/>
  <c r="AB33" i="26"/>
  <c r="AA34" i="26"/>
  <c r="AB34" i="26"/>
  <c r="AA35" i="26"/>
  <c r="AB35" i="26"/>
  <c r="AA36" i="26"/>
  <c r="AB36" i="26"/>
  <c r="AA37" i="26"/>
  <c r="AB37" i="26"/>
  <c r="AA38" i="26"/>
  <c r="AB38" i="26"/>
  <c r="AB65" i="26"/>
  <c r="AA65" i="26"/>
  <c r="AB64" i="26"/>
  <c r="AA64" i="26"/>
  <c r="AB63" i="26"/>
  <c r="AA63" i="26"/>
  <c r="AB62" i="26"/>
  <c r="AA62" i="26"/>
  <c r="AB61" i="26"/>
  <c r="AA61" i="26"/>
  <c r="AB60" i="26"/>
  <c r="AA60" i="26"/>
  <c r="AB59" i="26"/>
  <c r="AA59" i="26"/>
  <c r="AB58" i="26"/>
  <c r="AA58" i="26"/>
  <c r="AB57" i="26"/>
  <c r="AA57" i="26"/>
  <c r="AO8" i="24" l="1"/>
  <c r="AN8" i="24"/>
  <c r="AM8" i="24"/>
  <c r="AL8" i="24"/>
  <c r="AK8" i="24"/>
  <c r="AJ8" i="24"/>
  <c r="AH8" i="24"/>
  <c r="AG8" i="24"/>
  <c r="AF8" i="24"/>
  <c r="AE8" i="24"/>
  <c r="AD8" i="24"/>
  <c r="AC8" i="24"/>
  <c r="AA8" i="24"/>
  <c r="Z8" i="24"/>
  <c r="Y8" i="24"/>
  <c r="X8" i="24"/>
  <c r="W8" i="24"/>
  <c r="V8" i="24"/>
  <c r="S8" i="24"/>
  <c r="R8" i="24"/>
  <c r="Q8" i="24"/>
  <c r="P8" i="24"/>
  <c r="O8" i="24"/>
  <c r="N8" i="24"/>
  <c r="W83" i="26" l="1"/>
  <c r="U83" i="26"/>
  <c r="S83" i="26"/>
  <c r="Q83" i="26"/>
  <c r="O83" i="26"/>
  <c r="M83" i="26"/>
  <c r="K83" i="26"/>
  <c r="I83" i="26"/>
  <c r="G83" i="26"/>
  <c r="E83" i="26"/>
  <c r="C83" i="26"/>
  <c r="W82" i="26"/>
  <c r="U82" i="26"/>
  <c r="S82" i="26"/>
  <c r="Q82" i="26"/>
  <c r="O82" i="26"/>
  <c r="M82" i="26"/>
  <c r="K82" i="26"/>
  <c r="I82" i="26"/>
  <c r="G82" i="26"/>
  <c r="E82" i="26"/>
  <c r="C82" i="26"/>
  <c r="W81" i="26"/>
  <c r="V81" i="26"/>
  <c r="U81" i="26"/>
  <c r="T81" i="26"/>
  <c r="S81" i="26"/>
  <c r="R81" i="26"/>
  <c r="Q81" i="26"/>
  <c r="P81" i="26"/>
  <c r="O81" i="26"/>
  <c r="N81" i="26"/>
  <c r="M81" i="26"/>
  <c r="K81" i="26"/>
  <c r="I81" i="26"/>
  <c r="G81" i="26"/>
  <c r="E81" i="26"/>
  <c r="D81" i="26"/>
  <c r="C81" i="26"/>
  <c r="W80" i="26"/>
  <c r="V80" i="26"/>
  <c r="U80" i="26"/>
  <c r="T80" i="26"/>
  <c r="S80" i="26"/>
  <c r="R80" i="26"/>
  <c r="Q80" i="26"/>
  <c r="P80" i="26"/>
  <c r="O80" i="26"/>
  <c r="N80" i="26"/>
  <c r="M80" i="26"/>
  <c r="K80" i="26"/>
  <c r="I80" i="26"/>
  <c r="G80" i="26"/>
  <c r="E80" i="26"/>
  <c r="D80" i="26"/>
  <c r="C80" i="26"/>
  <c r="AB67" i="26"/>
  <c r="AA67" i="26"/>
  <c r="AB53" i="26"/>
  <c r="AA53" i="26"/>
  <c r="AB52" i="26"/>
  <c r="AA52" i="26"/>
  <c r="AB51" i="26"/>
  <c r="AA51" i="26"/>
  <c r="AB48" i="26"/>
  <c r="AA48" i="26"/>
  <c r="AB47" i="26"/>
  <c r="AA47" i="26"/>
  <c r="AB46" i="26"/>
  <c r="AA46" i="26"/>
  <c r="AB45" i="26"/>
  <c r="AA45" i="26"/>
  <c r="AB44" i="26"/>
  <c r="AA44" i="26"/>
  <c r="AB43" i="26"/>
  <c r="AA43" i="26"/>
  <c r="AB42" i="26"/>
  <c r="AA42" i="26"/>
  <c r="AB41" i="26"/>
  <c r="AA41" i="26"/>
  <c r="AV34" i="24" l="1"/>
  <c r="J34" i="24" s="1"/>
  <c r="AU34" i="24"/>
  <c r="I34" i="24" s="1"/>
  <c r="AT34" i="24"/>
  <c r="H34" i="24" s="1"/>
  <c r="AS34" i="24"/>
  <c r="G34" i="24" s="1"/>
  <c r="AR34" i="24"/>
  <c r="F34" i="24" s="1"/>
  <c r="AQ34" i="24"/>
  <c r="E34" i="24" s="1"/>
  <c r="AP34" i="24"/>
  <c r="AI34" i="24"/>
  <c r="AB34" i="24"/>
  <c r="T34" i="24"/>
  <c r="AV33" i="24"/>
  <c r="J33" i="24" s="1"/>
  <c r="AU33" i="24"/>
  <c r="I33" i="24" s="1"/>
  <c r="AT33" i="24"/>
  <c r="H33" i="24" s="1"/>
  <c r="AS33" i="24"/>
  <c r="G33" i="24" s="1"/>
  <c r="AR33" i="24"/>
  <c r="F33" i="24" s="1"/>
  <c r="AQ33" i="24"/>
  <c r="E33" i="24" s="1"/>
  <c r="AP33" i="24"/>
  <c r="AI33" i="24"/>
  <c r="AB33" i="24"/>
  <c r="T33" i="24"/>
  <c r="AV32" i="24"/>
  <c r="J32" i="24" s="1"/>
  <c r="AU32" i="24"/>
  <c r="I32" i="24" s="1"/>
  <c r="AT32" i="24"/>
  <c r="H32" i="24" s="1"/>
  <c r="AS32" i="24"/>
  <c r="G32" i="24" s="1"/>
  <c r="AR32" i="24"/>
  <c r="F32" i="24" s="1"/>
  <c r="AQ32" i="24"/>
  <c r="E32" i="24" s="1"/>
  <c r="AP32" i="24"/>
  <c r="AI32" i="24"/>
  <c r="AB32" i="24"/>
  <c r="T32" i="24"/>
  <c r="AV31" i="24"/>
  <c r="J31" i="24" s="1"/>
  <c r="AU31" i="24"/>
  <c r="I31" i="24" s="1"/>
  <c r="AT31" i="24"/>
  <c r="H31" i="24" s="1"/>
  <c r="AS31" i="24"/>
  <c r="G31" i="24" s="1"/>
  <c r="AR31" i="24"/>
  <c r="F31" i="24" s="1"/>
  <c r="AQ31" i="24"/>
  <c r="E31" i="24" s="1"/>
  <c r="AP31" i="24"/>
  <c r="AI31" i="24"/>
  <c r="AB31" i="24"/>
  <c r="T31" i="24"/>
  <c r="AV30" i="24"/>
  <c r="J30" i="24" s="1"/>
  <c r="AU30" i="24"/>
  <c r="I30" i="24" s="1"/>
  <c r="AT30" i="24"/>
  <c r="H30" i="24" s="1"/>
  <c r="AS30" i="24"/>
  <c r="G30" i="24" s="1"/>
  <c r="AR30" i="24"/>
  <c r="F30" i="24" s="1"/>
  <c r="AQ30" i="24"/>
  <c r="E30" i="24" s="1"/>
  <c r="AP30" i="24"/>
  <c r="AI30" i="24"/>
  <c r="AB30" i="24"/>
  <c r="T30" i="24"/>
  <c r="AV29" i="24"/>
  <c r="J29" i="24" s="1"/>
  <c r="AU29" i="24"/>
  <c r="I29" i="24" s="1"/>
  <c r="AT29" i="24"/>
  <c r="H29" i="24" s="1"/>
  <c r="AS29" i="24"/>
  <c r="G29" i="24" s="1"/>
  <c r="AR29" i="24"/>
  <c r="F29" i="24" s="1"/>
  <c r="AQ29" i="24"/>
  <c r="E29" i="24" s="1"/>
  <c r="AP29" i="24"/>
  <c r="AI29" i="24"/>
  <c r="AB29" i="24"/>
  <c r="T29" i="24"/>
  <c r="AV28" i="24"/>
  <c r="J28" i="24" s="1"/>
  <c r="AU28" i="24"/>
  <c r="I28" i="24" s="1"/>
  <c r="AT28" i="24"/>
  <c r="H28" i="24" s="1"/>
  <c r="AS28" i="24"/>
  <c r="G28" i="24" s="1"/>
  <c r="AR28" i="24"/>
  <c r="F28" i="24" s="1"/>
  <c r="AQ28" i="24"/>
  <c r="E28" i="24" s="1"/>
  <c r="AP28" i="24"/>
  <c r="AI28" i="24"/>
  <c r="AB28" i="24"/>
  <c r="T28" i="24"/>
  <c r="AV27" i="24"/>
  <c r="J27" i="24" s="1"/>
  <c r="AU27" i="24"/>
  <c r="I27" i="24" s="1"/>
  <c r="AT27" i="24"/>
  <c r="H27" i="24" s="1"/>
  <c r="AS27" i="24"/>
  <c r="G27" i="24" s="1"/>
  <c r="AR27" i="24"/>
  <c r="F27" i="24" s="1"/>
  <c r="AQ27" i="24"/>
  <c r="E27" i="24" s="1"/>
  <c r="AP27" i="24"/>
  <c r="AI27" i="24"/>
  <c r="AB27" i="24"/>
  <c r="T27" i="24"/>
  <c r="AV26" i="24"/>
  <c r="J26" i="24" s="1"/>
  <c r="AU26" i="24"/>
  <c r="I26" i="24" s="1"/>
  <c r="AT26" i="24"/>
  <c r="H26" i="24" s="1"/>
  <c r="AS26" i="24"/>
  <c r="G26" i="24" s="1"/>
  <c r="AR26" i="24"/>
  <c r="F26" i="24" s="1"/>
  <c r="AQ26" i="24"/>
  <c r="E26" i="24" s="1"/>
  <c r="AP26" i="24"/>
  <c r="AI26" i="24"/>
  <c r="AB26" i="24"/>
  <c r="T26" i="24"/>
  <c r="AV25" i="24"/>
  <c r="J25" i="24" s="1"/>
  <c r="AU25" i="24"/>
  <c r="I25" i="24" s="1"/>
  <c r="AT25" i="24"/>
  <c r="H25" i="24" s="1"/>
  <c r="AS25" i="24"/>
  <c r="G25" i="24" s="1"/>
  <c r="AR25" i="24"/>
  <c r="F25" i="24" s="1"/>
  <c r="AQ25" i="24"/>
  <c r="E25" i="24" s="1"/>
  <c r="AP25" i="24"/>
  <c r="AI25" i="24"/>
  <c r="AB25" i="24"/>
  <c r="T25" i="24"/>
  <c r="AV24" i="24"/>
  <c r="J24" i="24" s="1"/>
  <c r="AU24" i="24"/>
  <c r="I24" i="24" s="1"/>
  <c r="AT24" i="24"/>
  <c r="H24" i="24" s="1"/>
  <c r="AS24" i="24"/>
  <c r="G24" i="24" s="1"/>
  <c r="AR24" i="24"/>
  <c r="F24" i="24" s="1"/>
  <c r="AQ24" i="24"/>
  <c r="E24" i="24" s="1"/>
  <c r="AP24" i="24"/>
  <c r="AI24" i="24"/>
  <c r="AB24" i="24"/>
  <c r="T24" i="24"/>
  <c r="AV23" i="24"/>
  <c r="J23" i="24" s="1"/>
  <c r="AU23" i="24"/>
  <c r="I23" i="24" s="1"/>
  <c r="AT23" i="24"/>
  <c r="H23" i="24" s="1"/>
  <c r="AS23" i="24"/>
  <c r="G23" i="24" s="1"/>
  <c r="AR23" i="24"/>
  <c r="F23" i="24" s="1"/>
  <c r="AQ23" i="24"/>
  <c r="E23" i="24" s="1"/>
  <c r="AP23" i="24"/>
  <c r="AI23" i="24"/>
  <c r="AB23" i="24"/>
  <c r="T23" i="24"/>
  <c r="AV22" i="24"/>
  <c r="J22" i="24" s="1"/>
  <c r="AU22" i="24"/>
  <c r="I22" i="24" s="1"/>
  <c r="AT22" i="24"/>
  <c r="H22" i="24" s="1"/>
  <c r="AS22" i="24"/>
  <c r="G22" i="24" s="1"/>
  <c r="AR22" i="24"/>
  <c r="F22" i="24" s="1"/>
  <c r="AQ22" i="24"/>
  <c r="E22" i="24" s="1"/>
  <c r="AP22" i="24"/>
  <c r="AI22" i="24"/>
  <c r="AB22" i="24"/>
  <c r="T22" i="24"/>
  <c r="AV21" i="24"/>
  <c r="J21" i="24" s="1"/>
  <c r="AU21" i="24"/>
  <c r="I21" i="24" s="1"/>
  <c r="AT21" i="24"/>
  <c r="H21" i="24" s="1"/>
  <c r="AS21" i="24"/>
  <c r="G21" i="24" s="1"/>
  <c r="AR21" i="24"/>
  <c r="F21" i="24" s="1"/>
  <c r="AQ21" i="24"/>
  <c r="E21" i="24" s="1"/>
  <c r="AP21" i="24"/>
  <c r="AI21" i="24"/>
  <c r="AB21" i="24"/>
  <c r="T21" i="24"/>
  <c r="AV20" i="24"/>
  <c r="J20" i="24" s="1"/>
  <c r="AU20" i="24"/>
  <c r="I20" i="24" s="1"/>
  <c r="AT20" i="24"/>
  <c r="H20" i="24" s="1"/>
  <c r="AS20" i="24"/>
  <c r="G20" i="24" s="1"/>
  <c r="AR20" i="24"/>
  <c r="F20" i="24" s="1"/>
  <c r="AQ20" i="24"/>
  <c r="E20" i="24" s="1"/>
  <c r="AP20" i="24"/>
  <c r="AI20" i="24"/>
  <c r="AB20" i="24"/>
  <c r="T20" i="24"/>
  <c r="AV19" i="24"/>
  <c r="J19" i="24" s="1"/>
  <c r="AU19" i="24"/>
  <c r="I19" i="24" s="1"/>
  <c r="AT19" i="24"/>
  <c r="H19" i="24" s="1"/>
  <c r="AS19" i="24"/>
  <c r="G19" i="24" s="1"/>
  <c r="AR19" i="24"/>
  <c r="F19" i="24" s="1"/>
  <c r="AQ19" i="24"/>
  <c r="E19" i="24" s="1"/>
  <c r="AP19" i="24"/>
  <c r="AI19" i="24"/>
  <c r="AB19" i="24"/>
  <c r="T19" i="24"/>
  <c r="AV18" i="24"/>
  <c r="J18" i="24" s="1"/>
  <c r="AU18" i="24"/>
  <c r="I18" i="24" s="1"/>
  <c r="AT18" i="24"/>
  <c r="H18" i="24" s="1"/>
  <c r="AS18" i="24"/>
  <c r="G18" i="24" s="1"/>
  <c r="AR18" i="24"/>
  <c r="F18" i="24" s="1"/>
  <c r="AQ18" i="24"/>
  <c r="E18" i="24" s="1"/>
  <c r="AP18" i="24"/>
  <c r="AI18" i="24"/>
  <c r="AB18" i="24"/>
  <c r="T18" i="24"/>
  <c r="AV17" i="24"/>
  <c r="J17" i="24" s="1"/>
  <c r="AU17" i="24"/>
  <c r="I17" i="24" s="1"/>
  <c r="AT17" i="24"/>
  <c r="H17" i="24" s="1"/>
  <c r="AS17" i="24"/>
  <c r="G17" i="24" s="1"/>
  <c r="AR17" i="24"/>
  <c r="F17" i="24" s="1"/>
  <c r="AQ17" i="24"/>
  <c r="E17" i="24" s="1"/>
  <c r="AP17" i="24"/>
  <c r="AI17" i="24"/>
  <c r="AB17" i="24"/>
  <c r="T17" i="24"/>
  <c r="AV16" i="24"/>
  <c r="J16" i="24" s="1"/>
  <c r="AU16" i="24"/>
  <c r="I16" i="24" s="1"/>
  <c r="AT16" i="24"/>
  <c r="H16" i="24" s="1"/>
  <c r="AS16" i="24"/>
  <c r="G16" i="24" s="1"/>
  <c r="AR16" i="24"/>
  <c r="F16" i="24" s="1"/>
  <c r="AQ16" i="24"/>
  <c r="E16" i="24" s="1"/>
  <c r="AP16" i="24"/>
  <c r="AI16" i="24"/>
  <c r="AB16" i="24"/>
  <c r="T16" i="24"/>
  <c r="AV15" i="24"/>
  <c r="J15" i="24" s="1"/>
  <c r="AU15" i="24"/>
  <c r="I15" i="24" s="1"/>
  <c r="AT15" i="24"/>
  <c r="H15" i="24" s="1"/>
  <c r="AS15" i="24"/>
  <c r="G15" i="24" s="1"/>
  <c r="AR15" i="24"/>
  <c r="F15" i="24" s="1"/>
  <c r="AQ15" i="24"/>
  <c r="E15" i="24" s="1"/>
  <c r="AP15" i="24"/>
  <c r="AI15" i="24"/>
  <c r="AB15" i="24"/>
  <c r="T15" i="24"/>
  <c r="AV14" i="24"/>
  <c r="J14" i="24" s="1"/>
  <c r="AU14" i="24"/>
  <c r="I14" i="24" s="1"/>
  <c r="AT14" i="24"/>
  <c r="H14" i="24" s="1"/>
  <c r="AS14" i="24"/>
  <c r="G14" i="24" s="1"/>
  <c r="AR14" i="24"/>
  <c r="F14" i="24" s="1"/>
  <c r="AQ14" i="24"/>
  <c r="E14" i="24" s="1"/>
  <c r="AP14" i="24"/>
  <c r="AI14" i="24"/>
  <c r="AB14" i="24"/>
  <c r="T14" i="24"/>
  <c r="AV13" i="24"/>
  <c r="J13" i="24" s="1"/>
  <c r="AU13" i="24"/>
  <c r="I13" i="24" s="1"/>
  <c r="AT13" i="24"/>
  <c r="H13" i="24" s="1"/>
  <c r="AS13" i="24"/>
  <c r="G13" i="24" s="1"/>
  <c r="AR13" i="24"/>
  <c r="F13" i="24" s="1"/>
  <c r="AQ13" i="24"/>
  <c r="E13" i="24" s="1"/>
  <c r="AP13" i="24"/>
  <c r="AI13" i="24"/>
  <c r="AB13" i="24"/>
  <c r="T13" i="24"/>
  <c r="AV12" i="24"/>
  <c r="J12" i="24" s="1"/>
  <c r="AU12" i="24"/>
  <c r="I12" i="24" s="1"/>
  <c r="AT12" i="24"/>
  <c r="H12" i="24" s="1"/>
  <c r="AS12" i="24"/>
  <c r="G12" i="24" s="1"/>
  <c r="AR12" i="24"/>
  <c r="F12" i="24" s="1"/>
  <c r="AQ12" i="24"/>
  <c r="E12" i="24" s="1"/>
  <c r="AP12" i="24"/>
  <c r="AI12" i="24"/>
  <c r="AB12" i="24"/>
  <c r="T12" i="24"/>
  <c r="AV11" i="24"/>
  <c r="J11" i="24" s="1"/>
  <c r="AU11" i="24"/>
  <c r="I11" i="24" s="1"/>
  <c r="AT11" i="24"/>
  <c r="H11" i="24" s="1"/>
  <c r="AS11" i="24"/>
  <c r="G11" i="24" s="1"/>
  <c r="AR11" i="24"/>
  <c r="F11" i="24" s="1"/>
  <c r="AQ11" i="24"/>
  <c r="E11" i="24" s="1"/>
  <c r="AP11" i="24"/>
  <c r="AI11" i="24"/>
  <c r="AB11" i="24"/>
  <c r="T11" i="24"/>
  <c r="AV10" i="24"/>
  <c r="J10" i="24" s="1"/>
  <c r="AU10" i="24"/>
  <c r="I10" i="24" s="1"/>
  <c r="AT10" i="24"/>
  <c r="H10" i="24" s="1"/>
  <c r="AS10" i="24"/>
  <c r="G10" i="24" s="1"/>
  <c r="AR10" i="24"/>
  <c r="F10" i="24" s="1"/>
  <c r="AQ10" i="24"/>
  <c r="E10" i="24" s="1"/>
  <c r="AP10" i="24"/>
  <c r="AI10" i="24"/>
  <c r="AB10" i="24"/>
  <c r="T10" i="24"/>
  <c r="AV9" i="24"/>
  <c r="J9" i="24" s="1"/>
  <c r="AU9" i="24"/>
  <c r="I9" i="24" s="1"/>
  <c r="AT9" i="24"/>
  <c r="H9" i="24" s="1"/>
  <c r="AS9" i="24"/>
  <c r="G9" i="24" s="1"/>
  <c r="AR9" i="24"/>
  <c r="F9" i="24" s="1"/>
  <c r="AQ9" i="24"/>
  <c r="E9" i="24" s="1"/>
  <c r="AP9" i="24"/>
  <c r="AI9" i="24"/>
  <c r="AB9" i="24"/>
  <c r="T9" i="24"/>
  <c r="AP8" i="24"/>
  <c r="AI8" i="24"/>
  <c r="AB8" i="24"/>
  <c r="T8" i="24"/>
  <c r="D16" i="24" l="1"/>
  <c r="I8" i="24"/>
  <c r="D11" i="24"/>
  <c r="D15" i="24"/>
  <c r="H8" i="24"/>
  <c r="D12" i="24"/>
  <c r="D20" i="24"/>
  <c r="D24" i="24"/>
  <c r="D25" i="24"/>
  <c r="D33" i="24"/>
  <c r="E8" i="24"/>
  <c r="D9" i="24"/>
  <c r="D13" i="24"/>
  <c r="D21" i="24"/>
  <c r="D29" i="24"/>
  <c r="F8" i="24"/>
  <c r="D17" i="24"/>
  <c r="G8" i="24"/>
  <c r="D10" i="24"/>
  <c r="D14" i="24"/>
  <c r="D18" i="24"/>
  <c r="D22" i="24"/>
  <c r="D26" i="24"/>
  <c r="D30" i="24"/>
  <c r="D34" i="24"/>
  <c r="D19" i="24"/>
  <c r="D23" i="24"/>
  <c r="D27" i="24"/>
  <c r="D31" i="24"/>
  <c r="J8" i="24"/>
  <c r="D28" i="24"/>
  <c r="D32" i="24"/>
  <c r="AR8" i="24"/>
  <c r="AT8" i="24"/>
  <c r="AS8" i="24"/>
  <c r="AQ8" i="24"/>
  <c r="AU8" i="24"/>
  <c r="AV8" i="24"/>
  <c r="AX11" i="24"/>
  <c r="L11" i="24" s="1"/>
  <c r="AX19" i="24"/>
  <c r="L19" i="24" s="1"/>
  <c r="AX14" i="24"/>
  <c r="L14" i="24" s="1"/>
  <c r="AX24" i="24"/>
  <c r="L24" i="24" s="1"/>
  <c r="AX23" i="24"/>
  <c r="L23" i="24" s="1"/>
  <c r="AX31" i="24"/>
  <c r="L31" i="24" s="1"/>
  <c r="AX32" i="24"/>
  <c r="L32" i="24" s="1"/>
  <c r="AX12" i="24"/>
  <c r="L12" i="24" s="1"/>
  <c r="AX20" i="24"/>
  <c r="L20" i="24" s="1"/>
  <c r="AX18" i="24"/>
  <c r="L18" i="24" s="1"/>
  <c r="AX21" i="24"/>
  <c r="L21" i="24" s="1"/>
  <c r="AX26" i="24"/>
  <c r="L26" i="24" s="1"/>
  <c r="AX33" i="24"/>
  <c r="L33" i="24" s="1"/>
  <c r="AX9" i="24"/>
  <c r="L9" i="24" s="1"/>
  <c r="AX16" i="24"/>
  <c r="L16" i="24" s="1"/>
  <c r="AX28" i="24"/>
  <c r="L28" i="24" s="1"/>
  <c r="AX30" i="24"/>
  <c r="L30" i="24" s="1"/>
  <c r="AX8" i="24"/>
  <c r="L8" i="24" s="1"/>
  <c r="AX13" i="24"/>
  <c r="L13" i="24" s="1"/>
  <c r="AX22" i="24"/>
  <c r="L22" i="24" s="1"/>
  <c r="AX25" i="24"/>
  <c r="L25" i="24" s="1"/>
  <c r="AX34" i="24"/>
  <c r="L34" i="24" s="1"/>
  <c r="AX15" i="24"/>
  <c r="L15" i="24" s="1"/>
  <c r="AX17" i="24"/>
  <c r="L17" i="24" s="1"/>
  <c r="AX27" i="24"/>
  <c r="L27" i="24" s="1"/>
  <c r="AX29" i="24"/>
  <c r="L29" i="24" s="1"/>
  <c r="AX10" i="24"/>
  <c r="L10" i="24" s="1"/>
  <c r="D8" i="24" l="1"/>
  <c r="BA8" i="2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tillemh\Documents\Mes sources de données\npsql17_sql2014 Stat09Construction T09_Constructions_autorisées_révisé.odc" keepAlive="1" name="npsql17_sql2014 Stat09Construction T09_Constructions_autorisées_révisé" type="5" refreshedVersion="4">
    <dbPr connection="Provider=SQLOLEDB.1;Integrated Security=SSPI;Persist Security Info=True;Initial Catalog=Stat09Construction;Data Source=npsql17\sql2014;Use Procedure for Prepare=1;Auto Translate=True;Packet Size=4096;Workstation ID=WSTA00460008;Use Encryption for Data=False;Tag with column collation when possible=False" command="&quot;Stat09Construction&quot;.&quot;dbo&quot;.&quot;T09_Constructions_autorisées_révisé&quot;" commandType="3"/>
  </connection>
  <connection id="2" xr16:uid="{00000000-0015-0000-FFFF-FFFF01000000}" odcFile="C:\Users\tillemh\Documents\Mes sources de données\npsql17_sql2014 Stat09Construction T09_Production_logements_révisé.odc" keepAlive="1" name="npsql17_sql2014 Stat09Construction T09_Production_logements_révisé" type="5" refreshedVersion="4">
    <dbPr connection="Provider=SQLOLEDB.1;Integrated Security=SSPI;Persist Security Info=True;Initial Catalog=Stat09Construction;Data Source=npsql17\sql2014;Use Procedure for Prepare=1;Auto Translate=True;Packet Size=4096;Workstation ID=WSTA00460008;Use Encryption for Data=False;Tag with column collation when possible=False" command="&quot;Stat09Construction&quot;.&quot;dbo&quot;.&quot;T09_Production_logements_révisé&quot;" commandType="3"/>
  </connection>
  <connection id="3" xr16:uid="{00000000-0015-0000-FFFF-FFFF02000000}" odcFile="C:\Users\tillemh\Documents\Mes sources de données\SPSSTATSQL01 Stat09Construction V_logementStatblAll.odc" keepAlive="1" name="SPSSTATSQL01 Stat09Construction V_logementStatblAll" type="5" refreshedVersion="0">
    <dbPr connection="Provider=SQLOLEDB.1;Integrated Security=SSPI;Persist Security Info=True;Initial Catalog=Stat09Construction;Data Source=SPSSTATSQL01;Use Procedure for Prepare=1;Auto Translate=True;Packet Size=4096;Workstation ID=LAPA00460002;Use Encryption for Data=False;Tag with column collation when possible=False" command="&quot;Stat09Construction&quot;.&quot;dbo&quot;.&quot;V_logementStatblAll&quot;" commandType="3"/>
  </connection>
  <connection id="4" xr16:uid="{00000000-0015-0000-FFFF-FFFF03000000}" odcFile="C:\Users\tillemh\Documents\Mes sources de données\SPSSTATSQL01 Stat09Construction V_logementStatblAll.odc" keepAlive="1" name="SPSSTATSQL01 Stat09Construction V_logementStatblAll1" type="5" refreshedVersion="8" saveData="1">
    <dbPr connection="Provider=SQLOLEDB.1;Integrated Security=SSPI;Persist Security Info=True;Initial Catalog=Stat09Construction;Data Source=SPSSTATSQL01;Use Procedure for Prepare=1;Auto Translate=True;Packet Size=4096;Workstation ID=LAPA00460002;Use Encryption for Data=False;Tag with column collation when possible=False" command="&quot;Stat09Construction&quot;.&quot;dbo&quot;.&quot;V_logementStatblAll&quot;" commandType="3"/>
  </connection>
  <connection id="5" xr16:uid="{00000000-0015-0000-FFFF-FFFF04000000}" odcFile="C:\Users\TilleMH\Documents\Mes sources de données\spsstatsql01 Stat09Construction V_logementStatblAll.odc" keepAlive="1" name="spsstatsql01 Stat09Construction V_logementStatblAll2" type="5" refreshedVersion="0">
    <dbPr connection="Provider=SQLOLEDB.1;Integrated Security=SSPI;Persist Security Info=True;Initial Catalog=Stat09Construction;Data Source=spsstatsql01;Use Procedure for Prepare=1;Auto Translate=True;Packet Size=4096;Workstation ID=LAPA00461021;Use Encryption for Data=False;Tag with column collation when possible=False" command="&quot;Stat09Construction&quot;.&quot;dbo&quot;.&quot;V_logementStatblAll&quot;" commandType="3"/>
  </connection>
  <connection id="6" xr16:uid="{00000000-0015-0000-FFFF-FFFF05000000}" keepAlive="1" name="Stat09Construction"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Constructions_autorisees_revise_MK4&quot;" commandType="3"/>
  </connection>
  <connection id="7" xr16:uid="{00000000-0015-0000-FFFF-FFFF06000000}" keepAlive="1" name="Stat09Construction1"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Production_logements_revise_MK4&quot;" commandType="3"/>
  </connection>
  <connection id="8" xr16:uid="{00000000-0015-0000-FFFF-FFFF07000000}" keepAlive="1" name="Stat09Construction2"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Production_logements_prov&quot;" commandType="3"/>
  </connection>
  <connection id="9" xr16:uid="{00000000-0015-0000-FFFF-FFFF08000000}" keepAlive="1" name="Stat09Construction3"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Constructions_autorisees_revise_MK4&quot;" commandType="3"/>
  </connection>
</connections>
</file>

<file path=xl/sharedStrings.xml><?xml version="1.0" encoding="utf-8"?>
<sst xmlns="http://schemas.openxmlformats.org/spreadsheetml/2006/main" count="302" uniqueCount="165">
  <si>
    <t>Total</t>
  </si>
  <si>
    <t>See / Lac</t>
  </si>
  <si>
    <t>1 pièce</t>
  </si>
  <si>
    <t>2 pièces</t>
  </si>
  <si>
    <t>3 pièces</t>
  </si>
  <si>
    <t>4 pièces</t>
  </si>
  <si>
    <t>5 pièces</t>
  </si>
  <si>
    <t>6+ pièces</t>
  </si>
  <si>
    <t>Fribourg / Freiburg</t>
  </si>
  <si>
    <t>Autres</t>
  </si>
  <si>
    <t>Canton de Fribourg</t>
  </si>
  <si>
    <t>Total logements, par catégorie de bâtiments</t>
  </si>
  <si>
    <t>Maisons individuelles</t>
  </si>
  <si>
    <t>Maisons à plusieurs logements</t>
  </si>
  <si>
    <t>Bâtiments d'habitation avec usage annexe</t>
  </si>
  <si>
    <t>Bâtiments partiellement à usage d'habitation</t>
  </si>
  <si>
    <t>Logements dans bâtiments mixtes</t>
  </si>
  <si>
    <t>Parc logements</t>
  </si>
  <si>
    <t>n° KT</t>
  </si>
  <si>
    <t>Logements dans maison individuelle</t>
  </si>
  <si>
    <t>Logements dans maison à plusieurs logements</t>
  </si>
  <si>
    <t>Logements dans bâtiments avec usage annexe</t>
  </si>
  <si>
    <t>Logements dans bâtiments partiel. à usage d'habitation</t>
  </si>
  <si>
    <t>Logements dans autres bâtiments</t>
  </si>
  <si>
    <t>Suisse</t>
  </si>
  <si>
    <t>Aargau</t>
  </si>
  <si>
    <t>Appenzell Ausserrhoden</t>
  </si>
  <si>
    <t>Appenzell Innerrhoden</t>
  </si>
  <si>
    <t>Basel-Landschaft</t>
  </si>
  <si>
    <t>Basel-Stadt</t>
  </si>
  <si>
    <t>Bern / Berne</t>
  </si>
  <si>
    <t>Genève</t>
  </si>
  <si>
    <t>Glarus</t>
  </si>
  <si>
    <t>Graubünden / Grigioni / Grischun</t>
  </si>
  <si>
    <t>Jura</t>
  </si>
  <si>
    <t>Luzern</t>
  </si>
  <si>
    <t>Neuchâtel</t>
  </si>
  <si>
    <t>Nidwalden</t>
  </si>
  <si>
    <t>Obwalden</t>
  </si>
  <si>
    <t>St. Gallen</t>
  </si>
  <si>
    <t>Schaffhausen</t>
  </si>
  <si>
    <t>Schwyz</t>
  </si>
  <si>
    <t>Solothurn</t>
  </si>
  <si>
    <t>Thurgau</t>
  </si>
  <si>
    <t>Ticino</t>
  </si>
  <si>
    <t>Uri</t>
  </si>
  <si>
    <t>Valais / Wallis</t>
  </si>
  <si>
    <t>Vaud</t>
  </si>
  <si>
    <t>Zug</t>
  </si>
  <si>
    <t>Zürich</t>
  </si>
  <si>
    <t>Dernière mise à jour:</t>
  </si>
  <si>
    <t>20191010 08:30</t>
  </si>
  <si>
    <t>Total logements, par nombre de pièces</t>
  </si>
  <si>
    <t>-</t>
  </si>
  <si>
    <t>Parc de logement au 31 décembre selon nombre de pièces en Suisse et par cantons</t>
  </si>
  <si>
    <t xml:space="preserve">                                                                                                                                                                                                                                                                                                                                                                                                                                   </t>
  </si>
  <si>
    <t>—</t>
  </si>
  <si>
    <t>Parc de logements, par nombre de pièces</t>
  </si>
  <si>
    <t>Parc de logements, par catégorie du bâtiment</t>
  </si>
  <si>
    <t>Wohnungsbestand nach Anzahl Zimmer</t>
  </si>
  <si>
    <t>Wohnungsbestand nach Gebäudekategorie</t>
  </si>
  <si>
    <t xml:space="preserve">Total </t>
  </si>
  <si>
    <t>Logements comprenant ... pièce(s)</t>
  </si>
  <si>
    <t>Maison</t>
  </si>
  <si>
    <t>Maison à</t>
  </si>
  <si>
    <t>Wohnungen mit ... Zimmer(n)</t>
  </si>
  <si>
    <t>individuelle</t>
  </si>
  <si>
    <t>plusieurs</t>
  </si>
  <si>
    <t>bâtiments</t>
  </si>
  <si>
    <t>6+</t>
  </si>
  <si>
    <t>logements</t>
  </si>
  <si>
    <t>Einfamilien-</t>
  </si>
  <si>
    <t>Mehrfamilien-</t>
  </si>
  <si>
    <t>Übrige</t>
  </si>
  <si>
    <t>häuser</t>
  </si>
  <si>
    <t>Gebäude</t>
  </si>
  <si>
    <t>AG</t>
  </si>
  <si>
    <t>AR</t>
  </si>
  <si>
    <t>AI</t>
  </si>
  <si>
    <t>BL</t>
  </si>
  <si>
    <t>BS</t>
  </si>
  <si>
    <t>BE</t>
  </si>
  <si>
    <t>FR</t>
  </si>
  <si>
    <t>GE</t>
  </si>
  <si>
    <t>GL</t>
  </si>
  <si>
    <t>GR</t>
  </si>
  <si>
    <t>JU</t>
  </si>
  <si>
    <t>LU</t>
  </si>
  <si>
    <t>NE</t>
  </si>
  <si>
    <t>NW</t>
  </si>
  <si>
    <t>OW</t>
  </si>
  <si>
    <t>SG</t>
  </si>
  <si>
    <t>SH</t>
  </si>
  <si>
    <t>SZ</t>
  </si>
  <si>
    <t>SO</t>
  </si>
  <si>
    <t>TG</t>
  </si>
  <si>
    <t>TI</t>
  </si>
  <si>
    <t>UR</t>
  </si>
  <si>
    <t>VS</t>
  </si>
  <si>
    <t>VD</t>
  </si>
  <si>
    <t>ZG</t>
  </si>
  <si>
    <t>ZH</t>
  </si>
  <si>
    <t>Broye / Broye</t>
  </si>
  <si>
    <t>Glâne / Glane</t>
  </si>
  <si>
    <t>Gruyère / Greyerz</t>
  </si>
  <si>
    <t>Sarine / Saane</t>
  </si>
  <si>
    <t>Singine / Sense</t>
  </si>
  <si>
    <t>Veveyse / Vivisbach</t>
  </si>
  <si>
    <r>
      <t>Fribourg</t>
    </r>
    <r>
      <rPr>
        <vertAlign val="superscript"/>
        <sz val="6.5"/>
        <rFont val="Arial"/>
        <family val="2"/>
      </rPr>
      <t>1</t>
    </r>
  </si>
  <si>
    <r>
      <t>Bulle</t>
    </r>
    <r>
      <rPr>
        <vertAlign val="superscript"/>
        <sz val="6.5"/>
        <rFont val="Arial"/>
        <family val="2"/>
      </rPr>
      <t>2</t>
    </r>
  </si>
  <si>
    <t>Kanton Freiburg</t>
  </si>
  <si>
    <r>
      <rPr>
        <vertAlign val="superscript"/>
        <sz val="6"/>
        <color indexed="8"/>
        <rFont val="Arial"/>
        <family val="2"/>
      </rPr>
      <t>1</t>
    </r>
    <r>
      <rPr>
        <sz val="6"/>
        <color indexed="8"/>
        <rFont val="Arial"/>
        <family val="2"/>
      </rPr>
      <t>Selon LAgg du 19.9.1995 et Statuts Agglo Fribourg-Freiburg 2008: Avry, Belfaux, Corminboeuf, Düdingen, Fribourg, Givisiez, Granges-Paccot, Marly, Matran, Villars-sur-Glâne</t>
    </r>
  </si>
  <si>
    <r>
      <rPr>
        <vertAlign val="superscript"/>
        <sz val="6"/>
        <color indexed="8"/>
        <rFont val="Arial"/>
        <family val="2"/>
      </rPr>
      <t>1</t>
    </r>
    <r>
      <rPr>
        <sz val="6"/>
        <color indexed="8"/>
        <rFont val="Arial"/>
        <family val="2"/>
      </rPr>
      <t>Gemäss AggG vom 19.9.1995 und Statuten Agglo Fribourg-Freiburg 2008: Avry, Belfaux, Corminboeuf, Düdingen, Freiburg, Givisiez, Granges-Paccot, Marly, Matran, Villars-sur-Glâne</t>
    </r>
  </si>
  <si>
    <r>
      <rPr>
        <vertAlign val="superscript"/>
        <sz val="6"/>
        <rFont val="Arial"/>
        <family val="2"/>
      </rPr>
      <t>2</t>
    </r>
    <r>
      <rPr>
        <sz val="6"/>
        <rFont val="Arial"/>
        <family val="2"/>
      </rPr>
      <t>Selon le projet d'agglomération Mobul: Bulle, Morlon, Le Pâquier, Riaz, Vuadens / Gemäss Mobul-Agglomerationsprojekt: Bulle, Morlon, Le Pâquier, Riaz, Vuadens</t>
    </r>
  </si>
  <si>
    <t xml:space="preserve">Source: Office fédéral de la statistique: Section Bâtiments et logements, Neuchâtel / Service de la statistique du canton de Fribourg  </t>
  </si>
  <si>
    <t>O</t>
  </si>
  <si>
    <t>T</t>
  </si>
  <si>
    <t>P</t>
  </si>
  <si>
    <t>ü</t>
  </si>
  <si>
    <t>Im Untertitel das Datum, an dem die Zahlen geliefert wurden, erwähnen ! So habe wir weniger Probleme, wenn das BFS die Zahlen später revidiert, wie es mit de Zahlen von 2004 der Fall war (SG und FR korrigiert). In FR hat das BFS die TPF zu den privaten gezählt.</t>
  </si>
  <si>
    <t xml:space="preserve">Mentionnez la date de livraison des numéros dans le sous-titre ! Nous avons moins de problèmes si l'OFS révise ultérieurement les chiffres, comme ce fut le cas pour les chiffres 2004 (SG et FR corrigés). En FR, l'OFS a compté les TPF parmi les privés. </t>
  </si>
  <si>
    <t>Données a reporter dans onglet Source t-628-CH-20xx)</t>
  </si>
  <si>
    <t>STAT-TAB - sauvegarde sélection</t>
  </si>
  <si>
    <t>requête STAT-TAB</t>
  </si>
  <si>
    <t>fichier .xlsx STAT-TAB</t>
  </si>
  <si>
    <t>https://www.pxweb.bfs.admin.ch/sq/7d90168a-9584-41a6-b072-cfa25c271b86</t>
  </si>
  <si>
    <r>
      <t>La construction et le logement en quelques chiffres (1</t>
    </r>
    <r>
      <rPr>
        <b/>
        <vertAlign val="superscript"/>
        <sz val="7"/>
        <rFont val="Arial"/>
        <family val="2"/>
      </rPr>
      <t>ère</t>
    </r>
    <r>
      <rPr>
        <b/>
        <sz val="8"/>
        <rFont val="Arial"/>
        <family val="2"/>
      </rPr>
      <t xml:space="preserve"> partie: Parc de logement, de 2012 à 2022)</t>
    </r>
  </si>
  <si>
    <t>Bau- und Wohnungswesen in einigen Zahlen (1. Teil: Wohnungsbestand von 2012 bis 2022)</t>
  </si>
  <si>
    <t>Suisse / Schweiz (2021)</t>
  </si>
  <si>
    <t>Canton de Fribourg (2022)</t>
  </si>
  <si>
    <t>Kanton Freiburg (2022)</t>
  </si>
  <si>
    <t>Agglomération (2022)</t>
  </si>
  <si>
    <t>Agglomeration (2022)</t>
  </si>
  <si>
    <t xml:space="preserve">t-628 - </t>
  </si>
  <si>
    <t>Quelle: Bundesamt für Statistik: Sektion Gebäude und Wohnungen, Neuenburg / Amt für Statistik des Kantons Freiburg, te23-628</t>
  </si>
  <si>
    <t>T09-03-01</t>
  </si>
  <si>
    <t>Logements comprenant ... pièce(s) / Wohnungen mit ... Zimmer(n)</t>
  </si>
  <si>
    <t>Al</t>
  </si>
  <si>
    <t>Tl</t>
  </si>
  <si>
    <t>Lac / See</t>
  </si>
  <si>
    <t xml:space="preserve">Canton de Fribourg / Kanton Freiburg </t>
  </si>
  <si>
    <t>Quelle: Bundesamt für Statistik: Sektion Gebäude und Wohnungen, Neuenburg / Amt für Statistik des Kantons Freiburg, t23-628</t>
  </si>
  <si>
    <r>
      <t>Bulle</t>
    </r>
    <r>
      <rPr>
        <vertAlign val="superscript"/>
        <sz val="6.5"/>
        <color indexed="8"/>
        <rFont val="Arial"/>
        <family val="2"/>
      </rPr>
      <t>2</t>
    </r>
  </si>
  <si>
    <r>
      <t>Fribourg</t>
    </r>
    <r>
      <rPr>
        <sz val="6.5"/>
        <color indexed="8"/>
        <rFont val="Arial"/>
        <family val="2"/>
      </rPr>
      <t xml:space="preserve"> / Freiburg</t>
    </r>
    <r>
      <rPr>
        <vertAlign val="superscript"/>
        <sz val="6.5"/>
        <color indexed="8"/>
        <rFont val="Arial"/>
        <family val="2"/>
      </rPr>
      <t>1</t>
    </r>
  </si>
  <si>
    <t>Parc de logements, par nombre de pièces / Wohnungsbestand nach Anzahl Zimmer</t>
  </si>
  <si>
    <t>Parc de logements, par catégorie du bâtiment / Wohnungsbestand nach Gebäudekategorie</t>
  </si>
  <si>
    <t>Maison individuelle /
Einfamilien-haüser</t>
  </si>
  <si>
    <t>Maison à plusieurs logements /
Mehrfamilien-haüser</t>
  </si>
  <si>
    <t>Autres bâtiments /
Übrige Gebaüde</t>
  </si>
  <si>
    <t>Canton de Fribourg (2022) / Kanton Freiburg (2022)</t>
  </si>
  <si>
    <t>Agglomérations (2022) / Agglomerationen (2022)</t>
  </si>
  <si>
    <t>Parc de logement, par nombre de pièces et par catégorie de bâtiment de 2012 à 2022</t>
  </si>
  <si>
    <t>Wohnungsbestand nach Anzahl Zimmer und nach Gebäudekategorie von 2012 bis 2022</t>
  </si>
  <si>
    <t>https://www.pxweb.bfs.admin.ch/sq/ebcc1a0e-9598-417a-9e53-a6986933bc4b</t>
  </si>
  <si>
    <t>20221006 08:30</t>
  </si>
  <si>
    <t>Source:</t>
  </si>
  <si>
    <t>OFS - Statistique des bâtiments et des logements (depuis 2009) - © OFS</t>
  </si>
  <si>
    <r>
      <rPr>
        <b/>
        <sz val="10"/>
        <rFont val="Arial"/>
        <family val="2"/>
      </rPr>
      <t>Source : Export STAT-BL du</t>
    </r>
    <r>
      <rPr>
        <b/>
        <sz val="10"/>
        <color rgb="FFC00000"/>
        <rFont val="Arial"/>
        <family val="2"/>
      </rPr>
      <t xml:space="preserve"> 19.09.2023</t>
    </r>
  </si>
  <si>
    <t>!!! Tri ordre canton !!!</t>
  </si>
  <si>
    <t>Parc de logement au 31 décembre selon catégorie bâtiment et le nombre de pièces en Suisse et par cantons</t>
  </si>
  <si>
    <t>Suisse / Schweiz (2022)</t>
  </si>
  <si>
    <t>Actualisation / Aktualisiert am: 26.09.2023</t>
  </si>
  <si>
    <t xml:space="preserve">Source : Office fédéral de la statistique : Section Bâtiments et logements, Neuchâtel / Service de la statistique du canton de Fribourg  </t>
  </si>
  <si>
    <r>
      <rPr>
        <vertAlign val="superscript"/>
        <sz val="6"/>
        <rFont val="Arial"/>
        <family val="2"/>
      </rPr>
      <t>2</t>
    </r>
    <r>
      <rPr>
        <sz val="6"/>
        <rFont val="Arial"/>
        <family val="2"/>
      </rPr>
      <t>Selon le projet d'agglomération Mobul : Bulle, Morlon, Le Pâquier, Riaz, Vuadens / Gemäss Mobul-Agglomerationsprojekt: Bulle, Morlon, Le Pâquier, Riaz, Vuadens</t>
    </r>
  </si>
  <si>
    <r>
      <rPr>
        <vertAlign val="superscript"/>
        <sz val="6"/>
        <rFont val="Arial"/>
        <family val="2"/>
      </rPr>
      <t>1</t>
    </r>
    <r>
      <rPr>
        <sz val="6"/>
        <rFont val="Arial"/>
        <family val="2"/>
      </rPr>
      <t>Selon LAgg du 19.9.1995 et Statuts Agglo Fribourg-Freiburg 2008 : Avry, Belfaux, Corminboeuf, Düdingen, Fribourg, Givisiez, Granges-Paccot, Marly, Matran, Villars-sur-Glâne / Gemäss AggG vom 19.9.1995 und Statuten Agglo Fribourg-Freiburg 2008: Avry, Belfaux, Corminboeuf, Düdingen, Freiburg, Givisiez, Granges-Paccot, Marly, Matran, Villars-sur-Glâne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</si>
</sst>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fr.&quot;\ #,##0.00;[Red]&quot;fr.&quot;\ \-#,##0.00"/>
    <numFmt numFmtId="165" formatCode="_ * #,##0.00_ ;_ * \-#,##0.00_ ;_ * &quot;-&quot;??_ ;_ @_ "/>
    <numFmt numFmtId="166" formatCode="#,##0;\-#,##0;&quot;-&quot;"/>
    <numFmt numFmtId="167" formatCode="0.0"/>
  </numFmts>
  <fonts count="59" x14ac:knownFonts="1">
    <font>
      <sz val="10"/>
      <name val="Courier"/>
      <family val="3"/>
    </font>
    <font>
      <sz val="8"/>
      <name val="Arial"/>
      <family val="2"/>
    </font>
    <font>
      <sz val="10"/>
      <name val="MS Sans Serif"/>
      <family val="2"/>
    </font>
    <font>
      <sz val="12"/>
      <name val="Times New Roman"/>
      <family val="1"/>
    </font>
    <font>
      <sz val="12"/>
      <name val="Times New Roman"/>
      <family val="1"/>
    </font>
    <font>
      <sz val="10"/>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MS Sans Serif"/>
      <family val="2"/>
    </font>
    <font>
      <sz val="11"/>
      <color theme="1"/>
      <name val="Arial"/>
      <family val="2"/>
    </font>
    <font>
      <sz val="12"/>
      <name val="Times New Roman"/>
      <family val="1"/>
    </font>
    <font>
      <b/>
      <sz val="10"/>
      <name val="Arial"/>
      <family val="2"/>
    </font>
    <font>
      <b/>
      <sz val="10"/>
      <color theme="1"/>
      <name val="Arial"/>
      <family val="2"/>
    </font>
    <font>
      <b/>
      <sz val="16"/>
      <color theme="2" tint="-0.499984740745262"/>
      <name val="Arial"/>
      <family val="2"/>
    </font>
    <font>
      <b/>
      <sz val="14"/>
      <color theme="0" tint="-0.499984740745262"/>
      <name val="Arial"/>
      <family val="2"/>
    </font>
    <font>
      <b/>
      <sz val="14"/>
      <color theme="1" tint="0.499984740745262"/>
      <name val="Arial"/>
      <family val="2"/>
    </font>
    <font>
      <b/>
      <sz val="10"/>
      <color theme="3" tint="0.39997558519241921"/>
      <name val="Arial"/>
      <family val="2"/>
    </font>
    <font>
      <sz val="14"/>
      <name val="Arial"/>
      <family val="2"/>
    </font>
    <font>
      <sz val="16"/>
      <name val="Arial"/>
      <family val="2"/>
    </font>
    <font>
      <b/>
      <sz val="16"/>
      <name val="Arial"/>
      <family val="2"/>
    </font>
    <font>
      <b/>
      <sz val="10"/>
      <color rgb="FFC00000"/>
      <name val="Arial"/>
      <family val="2"/>
    </font>
    <font>
      <b/>
      <sz val="10"/>
      <color rgb="FF000000"/>
      <name val="Arial"/>
      <family val="2"/>
    </font>
    <font>
      <b/>
      <sz val="8"/>
      <name val="Arial"/>
      <family val="2"/>
    </font>
    <font>
      <b/>
      <vertAlign val="superscript"/>
      <sz val="7"/>
      <name val="Arial"/>
      <family val="2"/>
    </font>
    <font>
      <b/>
      <i/>
      <sz val="8"/>
      <name val="Arial"/>
      <family val="2"/>
    </font>
    <font>
      <i/>
      <sz val="8"/>
      <name val="Arial"/>
      <family val="2"/>
    </font>
    <font>
      <b/>
      <sz val="6.5"/>
      <name val="Arial"/>
      <family val="2"/>
    </font>
    <font>
      <b/>
      <sz val="6"/>
      <name val="Arial"/>
      <family val="2"/>
    </font>
    <font>
      <sz val="6.5"/>
      <name val="Arial"/>
      <family val="2"/>
    </font>
    <font>
      <b/>
      <sz val="6.5"/>
      <color theme="0" tint="-0.249977111117893"/>
      <name val="Arial"/>
      <family val="2"/>
    </font>
    <font>
      <sz val="6.5"/>
      <color theme="0" tint="-0.249977111117893"/>
      <name val="Arial"/>
      <family val="2"/>
    </font>
    <font>
      <vertAlign val="superscript"/>
      <sz val="6.5"/>
      <name val="Arial"/>
      <family val="2"/>
    </font>
    <font>
      <sz val="6"/>
      <color indexed="8"/>
      <name val="Arial"/>
      <family val="2"/>
    </font>
    <font>
      <vertAlign val="superscript"/>
      <sz val="6"/>
      <color indexed="8"/>
      <name val="Arial"/>
      <family val="2"/>
    </font>
    <font>
      <sz val="6"/>
      <name val="Arial"/>
      <family val="2"/>
    </font>
    <font>
      <vertAlign val="superscript"/>
      <sz val="6"/>
      <name val="Arial"/>
      <family val="2"/>
    </font>
    <font>
      <sz val="6.5"/>
      <name val="Wingdings"/>
      <charset val="2"/>
    </font>
    <font>
      <sz val="6.5"/>
      <color indexed="8"/>
      <name val="Arial"/>
      <family val="2"/>
    </font>
    <font>
      <b/>
      <sz val="10"/>
      <color theme="1" tint="0.499984740745262"/>
      <name val="Arial"/>
      <family val="2"/>
    </font>
    <font>
      <b/>
      <sz val="10"/>
      <color theme="2" tint="-0.499984740745262"/>
      <name val="Arial"/>
      <family val="2"/>
    </font>
    <font>
      <sz val="10"/>
      <color theme="3" tint="0.39997558519241921"/>
      <name val="Arial"/>
      <family val="2"/>
    </font>
    <font>
      <u/>
      <sz val="10"/>
      <color theme="10"/>
      <name val="Courier"/>
      <family val="3"/>
    </font>
    <font>
      <u/>
      <sz val="10"/>
      <color theme="10"/>
      <name val="Arial"/>
      <family val="2"/>
    </font>
    <font>
      <b/>
      <i/>
      <sz val="10"/>
      <name val="Arial"/>
      <family val="2"/>
    </font>
    <font>
      <b/>
      <i/>
      <sz val="10"/>
      <color theme="1" tint="0.499984740745262"/>
      <name val="Arial"/>
      <family val="2"/>
    </font>
    <font>
      <sz val="10"/>
      <name val="Courier"/>
      <family val="3"/>
    </font>
    <font>
      <vertAlign val="superscript"/>
      <sz val="6.5"/>
      <color indexed="8"/>
      <name val="Arial"/>
      <family val="2"/>
    </font>
    <font>
      <i/>
      <sz val="6.5"/>
      <name val="Arial"/>
      <family val="2"/>
    </font>
    <font>
      <sz val="11"/>
      <color theme="1"/>
      <name val="Courier"/>
      <family val="2"/>
    </font>
    <font>
      <b/>
      <sz val="11"/>
      <color rgb="FF000000"/>
      <name val="Calibri"/>
      <family val="2"/>
    </font>
    <font>
      <sz val="12"/>
      <color rgb="FF000000"/>
      <name val="Arial"/>
      <family val="2"/>
    </font>
    <font>
      <i/>
      <sz val="10"/>
      <color theme="1" tint="0.499984740745262"/>
      <name val="Arial"/>
      <family val="2"/>
    </font>
    <font>
      <sz val="6"/>
      <name val="Courier"/>
      <family val="3"/>
    </font>
    <font>
      <sz val="6"/>
      <color rgb="FFFF0000"/>
      <name val="Arial"/>
      <family val="2"/>
    </font>
  </fonts>
  <fills count="15">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0F0F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auto="1"/>
      </top>
      <bottom/>
      <diagonal/>
    </border>
    <border>
      <left/>
      <right/>
      <top/>
      <bottom style="hair">
        <color auto="1"/>
      </bottom>
      <diagonal/>
    </border>
    <border>
      <left/>
      <right/>
      <top style="hair">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2" fillId="0" borderId="0"/>
    <xf numFmtId="164" fontId="2" fillId="0" borderId="0" applyFont="0" applyFill="0" applyBorder="0" applyAlignment="0" applyProtection="0"/>
    <xf numFmtId="0" fontId="3" fillId="0" borderId="0"/>
    <xf numFmtId="0" fontId="4" fillId="0" borderId="0"/>
    <xf numFmtId="0" fontId="6" fillId="4" borderId="1" applyNumberFormat="0" applyAlignment="0" applyProtection="0"/>
    <xf numFmtId="0" fontId="7" fillId="4" borderId="2" applyNumberFormat="0" applyAlignment="0" applyProtection="0"/>
    <xf numFmtId="0" fontId="8" fillId="3"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164" fontId="2" fillId="0" borderId="0" applyFont="0" applyFill="0" applyBorder="0" applyAlignment="0" applyProtection="0"/>
    <xf numFmtId="0" fontId="12" fillId="5" borderId="0" applyNumberFormat="0" applyBorder="0" applyAlignment="0" applyProtection="0"/>
    <xf numFmtId="0" fontId="14" fillId="0" borderId="0"/>
    <xf numFmtId="0" fontId="2" fillId="0" borderId="0"/>
    <xf numFmtId="0" fontId="2" fillId="0" borderId="0"/>
    <xf numFmtId="0" fontId="13" fillId="0" borderId="0"/>
    <xf numFmtId="0" fontId="5" fillId="0" borderId="0"/>
    <xf numFmtId="0" fontId="3" fillId="0" borderId="0"/>
    <xf numFmtId="0" fontId="2" fillId="0" borderId="0"/>
    <xf numFmtId="0" fontId="2" fillId="0" borderId="0"/>
    <xf numFmtId="0" fontId="15" fillId="0" borderId="0"/>
    <xf numFmtId="0" fontId="3" fillId="0" borderId="0"/>
    <xf numFmtId="0" fontId="15" fillId="0" borderId="0"/>
    <xf numFmtId="0" fontId="46" fillId="0" borderId="0" applyNumberFormat="0" applyFill="0" applyBorder="0" applyAlignment="0" applyProtection="0"/>
    <xf numFmtId="0" fontId="50" fillId="0" borderId="0"/>
    <xf numFmtId="165" fontId="50" fillId="0" borderId="0" applyFont="0" applyFill="0" applyBorder="0" applyAlignment="0" applyProtection="0"/>
    <xf numFmtId="0" fontId="53" fillId="0" borderId="0"/>
    <xf numFmtId="0" fontId="14" fillId="0" borderId="0"/>
    <xf numFmtId="0" fontId="14" fillId="0" borderId="0"/>
    <xf numFmtId="0" fontId="14" fillId="0" borderId="0"/>
    <xf numFmtId="0" fontId="3" fillId="0" borderId="0"/>
    <xf numFmtId="0" fontId="5" fillId="0" borderId="0"/>
  </cellStyleXfs>
  <cellXfs count="184">
    <xf numFmtId="0" fontId="0" fillId="0" borderId="0" xfId="0"/>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center"/>
    </xf>
    <xf numFmtId="0" fontId="21" fillId="0" borderId="0" xfId="0" applyFont="1" applyAlignment="1">
      <alignment vertical="center"/>
    </xf>
    <xf numFmtId="0" fontId="5"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5" fillId="0" borderId="0" xfId="0" applyFont="1"/>
    <xf numFmtId="0" fontId="16" fillId="0" borderId="0" xfId="0" applyFont="1"/>
    <xf numFmtId="0" fontId="26" fillId="0" borderId="0" xfId="0" applyFont="1"/>
    <xf numFmtId="0" fontId="26" fillId="6" borderId="0" xfId="0" applyFont="1" applyFill="1"/>
    <xf numFmtId="0" fontId="5" fillId="6" borderId="0" xfId="0" applyFont="1" applyFill="1"/>
    <xf numFmtId="0" fontId="16" fillId="6" borderId="0" xfId="0" applyFont="1" applyFill="1"/>
    <xf numFmtId="0" fontId="26" fillId="7" borderId="0" xfId="0" applyFont="1" applyFill="1"/>
    <xf numFmtId="0" fontId="5" fillId="7" borderId="0" xfId="0" applyFont="1" applyFill="1"/>
    <xf numFmtId="0" fontId="16" fillId="7" borderId="0" xfId="0" applyFont="1" applyFill="1"/>
    <xf numFmtId="0" fontId="16" fillId="8" borderId="0" xfId="0" applyFont="1" applyFill="1"/>
    <xf numFmtId="0" fontId="26" fillId="0" borderId="0" xfId="0" applyFont="1" applyAlignment="1">
      <alignment wrapText="1"/>
    </xf>
    <xf numFmtId="0" fontId="26" fillId="6" borderId="0" xfId="0" applyFont="1" applyFill="1" applyAlignment="1">
      <alignment wrapText="1"/>
    </xf>
    <xf numFmtId="0" fontId="26" fillId="7" borderId="0" xfId="0" applyFont="1" applyFill="1" applyAlignment="1">
      <alignment wrapText="1"/>
    </xf>
    <xf numFmtId="0" fontId="16" fillId="0" borderId="0" xfId="0" applyFont="1" applyAlignment="1">
      <alignment wrapText="1"/>
    </xf>
    <xf numFmtId="0" fontId="16" fillId="8" borderId="0" xfId="0" applyFont="1" applyFill="1" applyAlignment="1">
      <alignment wrapText="1"/>
    </xf>
    <xf numFmtId="3" fontId="16" fillId="0" borderId="0" xfId="0" applyNumberFormat="1" applyFont="1"/>
    <xf numFmtId="3" fontId="16" fillId="6" borderId="0" xfId="0" applyNumberFormat="1" applyFont="1" applyFill="1"/>
    <xf numFmtId="3" fontId="16" fillId="7" borderId="0" xfId="0" applyNumberFormat="1" applyFont="1" applyFill="1"/>
    <xf numFmtId="3" fontId="16" fillId="8" borderId="0" xfId="0" applyNumberFormat="1" applyFont="1" applyFill="1"/>
    <xf numFmtId="3" fontId="5" fillId="0" borderId="0" xfId="0" applyNumberFormat="1" applyFont="1"/>
    <xf numFmtId="0" fontId="5" fillId="0" borderId="0" xfId="0" applyFont="1" applyAlignment="1">
      <alignment wrapText="1"/>
    </xf>
    <xf numFmtId="0" fontId="16" fillId="0" borderId="0" xfId="0" applyFont="1" applyAlignment="1">
      <alignment horizontal="center" wrapText="1"/>
    </xf>
    <xf numFmtId="0" fontId="27" fillId="9" borderId="0" xfId="0" applyFont="1" applyFill="1" applyAlignment="1">
      <alignment horizontal="left" vertical="center"/>
    </xf>
    <xf numFmtId="0" fontId="27" fillId="9" borderId="0" xfId="0" applyFont="1" applyFill="1" applyAlignment="1">
      <alignment vertical="center"/>
    </xf>
    <xf numFmtId="0" fontId="29" fillId="9" borderId="0" xfId="0" applyFont="1" applyFill="1" applyAlignment="1">
      <alignment horizontal="right" vertical="center"/>
    </xf>
    <xf numFmtId="0" fontId="27" fillId="0" borderId="0" xfId="0" applyFont="1" applyAlignment="1">
      <alignment vertical="center"/>
    </xf>
    <xf numFmtId="0" fontId="27" fillId="0" borderId="0" xfId="0" applyFont="1" applyAlignment="1">
      <alignment horizontal="left" vertical="center" indent="1"/>
    </xf>
    <xf numFmtId="0" fontId="1" fillId="9" borderId="0" xfId="0" applyFont="1" applyFill="1" applyAlignment="1">
      <alignment horizontal="left" vertical="center"/>
    </xf>
    <xf numFmtId="0" fontId="1" fillId="9" borderId="0" xfId="0" applyFont="1" applyFill="1" applyAlignment="1">
      <alignment vertical="center"/>
    </xf>
    <xf numFmtId="0" fontId="30" fillId="9" borderId="0" xfId="0" applyFont="1" applyFill="1" applyAlignment="1">
      <alignment horizontal="right" vertical="center"/>
    </xf>
    <xf numFmtId="0" fontId="1" fillId="0" borderId="0" xfId="0" applyFont="1" applyAlignment="1">
      <alignment vertical="center"/>
    </xf>
    <xf numFmtId="0" fontId="1" fillId="0" borderId="0" xfId="0" applyFont="1" applyAlignment="1">
      <alignment horizontal="left" vertical="center" indent="1"/>
    </xf>
    <xf numFmtId="0" fontId="1" fillId="9" borderId="0" xfId="0" applyFont="1" applyFill="1" applyAlignment="1">
      <alignment horizontal="left" vertical="top"/>
    </xf>
    <xf numFmtId="0" fontId="1" fillId="10" borderId="0" xfId="0" applyFont="1" applyFill="1" applyAlignment="1">
      <alignment vertical="center"/>
    </xf>
    <xf numFmtId="0" fontId="31" fillId="9" borderId="4" xfId="0" applyFont="1" applyFill="1" applyBorder="1" applyAlignment="1">
      <alignment horizontal="left" vertical="center"/>
    </xf>
    <xf numFmtId="0" fontId="31" fillId="9" borderId="0" xfId="0" applyFont="1" applyFill="1" applyAlignment="1">
      <alignment horizontal="left" vertical="center"/>
    </xf>
    <xf numFmtId="0" fontId="32" fillId="9" borderId="4" xfId="0" applyFont="1" applyFill="1" applyBorder="1" applyAlignment="1">
      <alignment horizontal="left" vertical="center"/>
    </xf>
    <xf numFmtId="0" fontId="32" fillId="9" borderId="0" xfId="0" applyFont="1" applyFill="1" applyAlignment="1">
      <alignment horizontal="left" vertical="center"/>
    </xf>
    <xf numFmtId="0" fontId="33" fillId="0" borderId="0" xfId="0" applyFont="1" applyAlignment="1">
      <alignment horizontal="left" vertical="center"/>
    </xf>
    <xf numFmtId="0" fontId="33" fillId="0" borderId="0" xfId="0" applyFont="1" applyAlignment="1">
      <alignment horizontal="left" vertical="center" indent="1"/>
    </xf>
    <xf numFmtId="0" fontId="33" fillId="9" borderId="0" xfId="0" applyFont="1" applyFill="1" applyAlignment="1">
      <alignment horizontal="left" vertical="center"/>
    </xf>
    <xf numFmtId="0" fontId="32" fillId="9" borderId="5" xfId="0" applyFont="1" applyFill="1" applyBorder="1" applyAlignment="1">
      <alignment horizontal="left" vertical="center"/>
    </xf>
    <xf numFmtId="0" fontId="33" fillId="9" borderId="5" xfId="0" applyFont="1" applyFill="1" applyBorder="1" applyAlignment="1">
      <alignment horizontal="left" vertical="center"/>
    </xf>
    <xf numFmtId="0" fontId="32" fillId="9" borderId="0" xfId="0" applyFont="1" applyFill="1" applyAlignment="1">
      <alignment horizontal="right" vertical="center"/>
    </xf>
    <xf numFmtId="0" fontId="32" fillId="9" borderId="6" xfId="0" applyFont="1" applyFill="1" applyBorder="1" applyAlignment="1">
      <alignment horizontal="left" vertical="center"/>
    </xf>
    <xf numFmtId="0" fontId="32" fillId="9" borderId="6" xfId="0" applyFont="1" applyFill="1" applyBorder="1" applyAlignment="1">
      <alignment horizontal="right" vertical="center"/>
    </xf>
    <xf numFmtId="0" fontId="32" fillId="9" borderId="5" xfId="0" applyFont="1" applyFill="1" applyBorder="1" applyAlignment="1">
      <alignment horizontal="right" vertical="center"/>
    </xf>
    <xf numFmtId="0" fontId="33" fillId="0" borderId="0" xfId="0" applyFont="1" applyAlignment="1">
      <alignment vertical="center"/>
    </xf>
    <xf numFmtId="0" fontId="31" fillId="0" borderId="0" xfId="0" applyFont="1" applyAlignment="1">
      <alignment horizontal="left" vertical="center" indent="1"/>
    </xf>
    <xf numFmtId="0" fontId="31" fillId="9" borderId="0" xfId="0" applyFont="1" applyFill="1" applyAlignment="1">
      <alignment horizontal="right" vertical="center"/>
    </xf>
    <xf numFmtId="3" fontId="31" fillId="9" borderId="0" xfId="0" applyNumberFormat="1" applyFont="1" applyFill="1" applyAlignment="1">
      <alignment horizontal="right" vertical="center"/>
    </xf>
    <xf numFmtId="0" fontId="31" fillId="9" borderId="7" xfId="0" applyFont="1" applyFill="1" applyBorder="1" applyAlignment="1">
      <alignment horizontal="left" vertical="center"/>
    </xf>
    <xf numFmtId="166" fontId="31" fillId="9" borderId="7" xfId="0" applyNumberFormat="1" applyFont="1" applyFill="1" applyBorder="1" applyAlignment="1">
      <alignment horizontal="right" vertical="center"/>
    </xf>
    <xf numFmtId="166" fontId="31" fillId="9" borderId="0" xfId="0" applyNumberFormat="1" applyFont="1" applyFill="1" applyAlignment="1">
      <alignment horizontal="right" vertical="center"/>
    </xf>
    <xf numFmtId="0" fontId="31" fillId="0" borderId="0" xfId="0" applyFont="1" applyAlignment="1">
      <alignment horizontal="right" vertical="center"/>
    </xf>
    <xf numFmtId="3" fontId="34" fillId="0" borderId="0" xfId="0" applyNumberFormat="1" applyFont="1" applyAlignment="1">
      <alignment horizontal="right" vertical="center"/>
    </xf>
    <xf numFmtId="0" fontId="31" fillId="0" borderId="0" xfId="0" applyFont="1" applyAlignment="1">
      <alignment vertical="center"/>
    </xf>
    <xf numFmtId="0" fontId="33" fillId="9" borderId="8" xfId="0" applyFont="1" applyFill="1" applyBorder="1" applyAlignment="1">
      <alignment horizontal="left" vertical="center"/>
    </xf>
    <xf numFmtId="166" fontId="33" fillId="9" borderId="9" xfId="0" applyNumberFormat="1" applyFont="1" applyFill="1" applyBorder="1" applyAlignment="1">
      <alignment horizontal="right" vertical="center"/>
    </xf>
    <xf numFmtId="166" fontId="33" fillId="9" borderId="0" xfId="0" applyNumberFormat="1" applyFont="1" applyFill="1" applyAlignment="1">
      <alignment horizontal="right" vertical="center"/>
    </xf>
    <xf numFmtId="166" fontId="33" fillId="9" borderId="8" xfId="0" applyNumberFormat="1" applyFont="1" applyFill="1" applyBorder="1" applyAlignment="1">
      <alignment horizontal="right" vertical="center"/>
    </xf>
    <xf numFmtId="3" fontId="35" fillId="0" borderId="0" xfId="0" applyNumberFormat="1" applyFont="1" applyAlignment="1">
      <alignment horizontal="right" vertical="center"/>
    </xf>
    <xf numFmtId="0" fontId="33" fillId="9" borderId="9" xfId="0" applyFont="1" applyFill="1" applyBorder="1" applyAlignment="1">
      <alignment horizontal="left" vertical="center"/>
    </xf>
    <xf numFmtId="0" fontId="33" fillId="0" borderId="0" xfId="0" applyFont="1" applyAlignment="1">
      <alignment horizontal="right" vertical="center"/>
    </xf>
    <xf numFmtId="0" fontId="31" fillId="9" borderId="7" xfId="0" quotePrefix="1" applyFont="1" applyFill="1" applyBorder="1" applyAlignment="1">
      <alignment horizontal="left" vertical="center"/>
    </xf>
    <xf numFmtId="166" fontId="33" fillId="9" borderId="0" xfId="0" applyNumberFormat="1" applyFont="1" applyFill="1" applyAlignment="1">
      <alignment vertical="center"/>
    </xf>
    <xf numFmtId="3" fontId="33" fillId="9" borderId="0" xfId="0" applyNumberFormat="1" applyFont="1" applyFill="1" applyAlignment="1">
      <alignment horizontal="right" vertical="center"/>
    </xf>
    <xf numFmtId="3" fontId="33" fillId="0" borderId="0" xfId="0" applyNumberFormat="1" applyFont="1" applyAlignment="1">
      <alignment horizontal="right" vertical="center"/>
    </xf>
    <xf numFmtId="0" fontId="37" fillId="9" borderId="0" xfId="0" applyFont="1" applyFill="1" applyAlignment="1">
      <alignment vertical="center"/>
    </xf>
    <xf numFmtId="0" fontId="36" fillId="9" borderId="0" xfId="0" applyFont="1" applyFill="1" applyAlignment="1">
      <alignment horizontal="left" vertical="center"/>
    </xf>
    <xf numFmtId="0" fontId="39" fillId="9" borderId="0" xfId="0" applyFont="1" applyFill="1" applyAlignment="1">
      <alignment horizontal="left" vertical="center"/>
    </xf>
    <xf numFmtId="167" fontId="33" fillId="9" borderId="0" xfId="0" applyNumberFormat="1" applyFont="1" applyFill="1" applyAlignment="1">
      <alignment horizontal="right" vertical="center"/>
    </xf>
    <xf numFmtId="0" fontId="33" fillId="9" borderId="10" xfId="0" applyFont="1" applyFill="1" applyBorder="1" applyAlignment="1">
      <alignment horizontal="center" vertical="center"/>
    </xf>
    <xf numFmtId="3" fontId="33" fillId="9" borderId="0" xfId="0" applyNumberFormat="1" applyFont="1" applyFill="1" applyAlignment="1">
      <alignment vertical="center"/>
    </xf>
    <xf numFmtId="0" fontId="33" fillId="9" borderId="0" xfId="0" applyFont="1" applyFill="1" applyAlignment="1">
      <alignment vertical="center"/>
    </xf>
    <xf numFmtId="0" fontId="41" fillId="9" borderId="10" xfId="0" applyFont="1" applyFill="1" applyBorder="1" applyAlignment="1">
      <alignment horizontal="center" vertical="center"/>
    </xf>
    <xf numFmtId="0" fontId="39" fillId="0" borderId="0" xfId="0" applyFont="1" applyAlignment="1">
      <alignment horizontal="left" vertical="center"/>
    </xf>
    <xf numFmtId="3" fontId="33" fillId="0" borderId="0" xfId="0" applyNumberFormat="1" applyFont="1" applyAlignment="1">
      <alignment vertical="center"/>
    </xf>
    <xf numFmtId="0" fontId="41" fillId="0" borderId="0" xfId="0" applyFont="1" applyAlignment="1">
      <alignment horizontal="center" vertical="center"/>
    </xf>
    <xf numFmtId="3" fontId="35" fillId="0" borderId="0" xfId="0" applyNumberFormat="1" applyFont="1" applyAlignment="1">
      <alignment vertical="center"/>
    </xf>
    <xf numFmtId="0" fontId="43" fillId="0" borderId="0" xfId="0" applyFont="1" applyAlignment="1">
      <alignment vertical="center"/>
    </xf>
    <xf numFmtId="0" fontId="44" fillId="0" borderId="0" xfId="0" applyFont="1" applyAlignment="1">
      <alignment vertical="center"/>
    </xf>
    <xf numFmtId="0" fontId="47" fillId="0" borderId="0" xfId="24" applyFont="1" applyAlignment="1">
      <alignment vertical="center"/>
    </xf>
    <xf numFmtId="0" fontId="48" fillId="0" borderId="0" xfId="0" applyFont="1" applyAlignment="1">
      <alignment vertical="center"/>
    </xf>
    <xf numFmtId="0" fontId="49" fillId="0" borderId="0" xfId="0" applyFont="1" applyAlignment="1">
      <alignment vertical="center"/>
    </xf>
    <xf numFmtId="166" fontId="33" fillId="9" borderId="9" xfId="0" applyNumberFormat="1" applyFont="1" applyFill="1" applyBorder="1" applyAlignment="1">
      <alignment vertical="center"/>
    </xf>
    <xf numFmtId="166" fontId="31" fillId="9" borderId="7" xfId="0" applyNumberFormat="1" applyFont="1" applyFill="1" applyBorder="1" applyAlignment="1">
      <alignment vertical="center"/>
    </xf>
    <xf numFmtId="166" fontId="33" fillId="9" borderId="8" xfId="0" applyNumberFormat="1" applyFont="1" applyFill="1" applyBorder="1" applyAlignment="1">
      <alignment vertical="center"/>
    </xf>
    <xf numFmtId="0" fontId="19" fillId="0" borderId="0" xfId="0" applyFont="1" applyAlignment="1">
      <alignment horizontal="left" vertical="center"/>
    </xf>
    <xf numFmtId="3" fontId="45" fillId="11" borderId="0" xfId="0" applyNumberFormat="1" applyFont="1" applyFill="1"/>
    <xf numFmtId="166" fontId="33" fillId="9" borderId="5" xfId="0" applyNumberFormat="1" applyFont="1" applyFill="1" applyBorder="1" applyAlignment="1">
      <alignment horizontal="right" vertical="center"/>
    </xf>
    <xf numFmtId="166" fontId="31" fillId="9" borderId="0" xfId="0" applyNumberFormat="1" applyFont="1" applyFill="1" applyAlignment="1">
      <alignment vertical="center"/>
    </xf>
    <xf numFmtId="0" fontId="33" fillId="0" borderId="0" xfId="25" applyFont="1" applyAlignment="1">
      <alignment vertical="center"/>
    </xf>
    <xf numFmtId="0" fontId="32" fillId="0" borderId="16" xfId="25" applyFont="1" applyBorder="1" applyAlignment="1">
      <alignment horizontal="right" vertical="top"/>
    </xf>
    <xf numFmtId="0" fontId="32" fillId="0" borderId="17" xfId="25" applyFont="1" applyBorder="1" applyAlignment="1">
      <alignment horizontal="right" vertical="top"/>
    </xf>
    <xf numFmtId="0" fontId="32" fillId="0" borderId="12" xfId="25" applyFont="1" applyBorder="1" applyAlignment="1">
      <alignment vertical="top"/>
    </xf>
    <xf numFmtId="0" fontId="32" fillId="0" borderId="18" xfId="25" applyFont="1" applyBorder="1" applyAlignment="1">
      <alignment vertical="top"/>
    </xf>
    <xf numFmtId="0" fontId="32" fillId="0" borderId="18" xfId="25" applyFont="1" applyBorder="1" applyAlignment="1">
      <alignment horizontal="right" vertical="top" wrapText="1"/>
    </xf>
    <xf numFmtId="0" fontId="32" fillId="0" borderId="19" xfId="25" applyFont="1" applyBorder="1" applyAlignment="1">
      <alignment vertical="top"/>
    </xf>
    <xf numFmtId="0" fontId="32" fillId="0" borderId="20" xfId="25" applyFont="1" applyBorder="1" applyAlignment="1">
      <alignment horizontal="right" vertical="top" wrapText="1"/>
    </xf>
    <xf numFmtId="0" fontId="39" fillId="0" borderId="0" xfId="25" applyFont="1" applyAlignment="1">
      <alignment vertical="center"/>
    </xf>
    <xf numFmtId="0" fontId="39" fillId="0" borderId="0" xfId="25" applyFont="1" applyAlignment="1">
      <alignment horizontal="left" vertical="center"/>
    </xf>
    <xf numFmtId="0" fontId="52" fillId="0" borderId="0" xfId="25" applyFont="1" applyAlignment="1">
      <alignment vertical="center"/>
    </xf>
    <xf numFmtId="0" fontId="32" fillId="0" borderId="18" xfId="25" applyFont="1" applyBorder="1" applyAlignment="1">
      <alignment vertical="top" wrapText="1"/>
    </xf>
    <xf numFmtId="0" fontId="32" fillId="0" borderId="13" xfId="25" applyFont="1" applyBorder="1" applyAlignment="1">
      <alignment horizontal="right" vertical="top"/>
    </xf>
    <xf numFmtId="0" fontId="32" fillId="0" borderId="13" xfId="25" applyFont="1" applyBorder="1" applyAlignment="1">
      <alignment vertical="top" wrapText="1"/>
    </xf>
    <xf numFmtId="0" fontId="32" fillId="0" borderId="14" xfId="25" applyFont="1" applyBorder="1" applyAlignment="1">
      <alignment vertical="top" wrapText="1"/>
    </xf>
    <xf numFmtId="0" fontId="32" fillId="0" borderId="23" xfId="25" applyFont="1" applyBorder="1" applyAlignment="1">
      <alignment horizontal="right" vertical="top" wrapText="1"/>
    </xf>
    <xf numFmtId="0" fontId="27" fillId="0" borderId="0" xfId="0" applyFont="1" applyAlignment="1">
      <alignment horizontal="left" vertical="center"/>
    </xf>
    <xf numFmtId="0" fontId="1" fillId="0" borderId="0" xfId="0" applyFont="1" applyAlignment="1">
      <alignment horizontal="left" vertical="center"/>
    </xf>
    <xf numFmtId="0" fontId="54" fillId="0" borderId="0" xfId="0" applyFont="1"/>
    <xf numFmtId="0" fontId="55" fillId="0" borderId="0" xfId="0" applyFont="1"/>
    <xf numFmtId="0" fontId="5" fillId="11" borderId="0" xfId="0" applyFont="1" applyFill="1"/>
    <xf numFmtId="0" fontId="56" fillId="0" borderId="0" xfId="0" applyFont="1" applyAlignment="1">
      <alignment vertical="center"/>
    </xf>
    <xf numFmtId="0" fontId="54" fillId="12" borderId="0" xfId="0" applyFont="1" applyFill="1"/>
    <xf numFmtId="0" fontId="0" fillId="12" borderId="0" xfId="0" applyFill="1"/>
    <xf numFmtId="0" fontId="54" fillId="13" borderId="0" xfId="0" applyFont="1" applyFill="1"/>
    <xf numFmtId="0" fontId="0" fillId="13" borderId="0" xfId="0" applyFill="1"/>
    <xf numFmtId="0" fontId="54" fillId="14" borderId="0" xfId="0" applyFont="1" applyFill="1"/>
    <xf numFmtId="0" fontId="0" fillId="14" borderId="0" xfId="0" applyFill="1"/>
    <xf numFmtId="0" fontId="54" fillId="11" borderId="0" xfId="0" applyFont="1" applyFill="1"/>
    <xf numFmtId="0" fontId="31" fillId="0" borderId="11" xfId="25" applyFont="1" applyBorder="1" applyAlignment="1">
      <alignment vertical="top"/>
    </xf>
    <xf numFmtId="0" fontId="33" fillId="0" borderId="0" xfId="25" applyFont="1" applyAlignment="1">
      <alignment vertical="top"/>
    </xf>
    <xf numFmtId="0" fontId="31" fillId="0" borderId="16" xfId="25" applyFont="1" applyBorder="1" applyAlignment="1">
      <alignment vertical="top"/>
    </xf>
    <xf numFmtId="0" fontId="31" fillId="0" borderId="18" xfId="25" applyFont="1" applyBorder="1" applyAlignment="1">
      <alignment vertical="top"/>
    </xf>
    <xf numFmtId="0" fontId="31" fillId="9" borderId="21" xfId="25" applyFont="1" applyFill="1" applyBorder="1" applyAlignment="1">
      <alignment vertical="top"/>
    </xf>
    <xf numFmtId="166" fontId="31" fillId="9" borderId="0" xfId="25" applyNumberFormat="1" applyFont="1" applyFill="1" applyAlignment="1">
      <alignment horizontal="right" vertical="top"/>
    </xf>
    <xf numFmtId="166" fontId="31" fillId="9" borderId="22" xfId="25" applyNumberFormat="1" applyFont="1" applyFill="1" applyBorder="1" applyAlignment="1">
      <alignment horizontal="right" vertical="top"/>
    </xf>
    <xf numFmtId="0" fontId="31" fillId="0" borderId="0" xfId="25" applyFont="1" applyAlignment="1">
      <alignment vertical="top"/>
    </xf>
    <xf numFmtId="0" fontId="33" fillId="0" borderId="21" xfId="25" applyFont="1" applyBorder="1" applyAlignment="1">
      <alignment vertical="top"/>
    </xf>
    <xf numFmtId="166" fontId="33" fillId="0" borderId="0" xfId="25" applyNumberFormat="1" applyFont="1" applyAlignment="1">
      <alignment horizontal="right" vertical="top"/>
    </xf>
    <xf numFmtId="166" fontId="33" fillId="0" borderId="22" xfId="25" applyNumberFormat="1" applyFont="1" applyBorder="1" applyAlignment="1">
      <alignment horizontal="right" vertical="top"/>
    </xf>
    <xf numFmtId="3" fontId="33" fillId="0" borderId="21" xfId="25" applyNumberFormat="1" applyFont="1" applyBorder="1" applyAlignment="1">
      <alignment horizontal="left" vertical="top"/>
    </xf>
    <xf numFmtId="0" fontId="31" fillId="9" borderId="21" xfId="25" applyFont="1" applyFill="1" applyBorder="1" applyAlignment="1">
      <alignment vertical="top" wrapText="1"/>
    </xf>
    <xf numFmtId="3" fontId="31" fillId="9" borderId="0" xfId="25" applyNumberFormat="1" applyFont="1" applyFill="1" applyAlignment="1">
      <alignment vertical="top"/>
    </xf>
    <xf numFmtId="3" fontId="31" fillId="9" borderId="22" xfId="25" applyNumberFormat="1" applyFont="1" applyFill="1" applyBorder="1" applyAlignment="1">
      <alignment vertical="top"/>
    </xf>
    <xf numFmtId="0" fontId="31" fillId="0" borderId="0" xfId="25" applyFont="1" applyAlignment="1">
      <alignment horizontal="right" vertical="top"/>
    </xf>
    <xf numFmtId="0" fontId="33" fillId="0" borderId="0" xfId="25" applyFont="1" applyAlignment="1">
      <alignment vertical="top" wrapText="1"/>
    </xf>
    <xf numFmtId="0" fontId="31" fillId="0" borderId="0" xfId="25" applyFont="1" applyAlignment="1">
      <alignment vertical="top" wrapText="1"/>
    </xf>
    <xf numFmtId="0" fontId="33" fillId="0" borderId="21" xfId="25" applyFont="1" applyBorder="1" applyAlignment="1">
      <alignment horizontal="left" vertical="top"/>
    </xf>
    <xf numFmtId="3" fontId="33" fillId="0" borderId="0" xfId="25" applyNumberFormat="1" applyFont="1" applyAlignment="1">
      <alignment horizontal="right" vertical="top"/>
    </xf>
    <xf numFmtId="3" fontId="33" fillId="0" borderId="22" xfId="25" applyNumberFormat="1" applyFont="1" applyBorder="1" applyAlignment="1">
      <alignment horizontal="right" vertical="top"/>
    </xf>
    <xf numFmtId="49" fontId="33" fillId="0" borderId="21" xfId="25" applyNumberFormat="1" applyFont="1" applyBorder="1" applyAlignment="1">
      <alignment horizontal="left" vertical="top"/>
    </xf>
    <xf numFmtId="0" fontId="39" fillId="0" borderId="0" xfId="25" applyFont="1" applyAlignment="1">
      <alignment vertical="top"/>
    </xf>
    <xf numFmtId="0" fontId="33" fillId="0" borderId="19" xfId="25" applyFont="1" applyBorder="1" applyAlignment="1">
      <alignment horizontal="left" vertical="top"/>
    </xf>
    <xf numFmtId="3" fontId="33" fillId="0" borderId="7" xfId="25" applyNumberFormat="1" applyFont="1" applyBorder="1" applyAlignment="1">
      <alignment horizontal="right" vertical="top"/>
    </xf>
    <xf numFmtId="3" fontId="33" fillId="0" borderId="20" xfId="25" applyNumberFormat="1" applyFont="1" applyBorder="1" applyAlignment="1">
      <alignment horizontal="right" vertical="top"/>
    </xf>
    <xf numFmtId="0" fontId="37" fillId="0" borderId="0" xfId="25" applyFont="1" applyAlignment="1">
      <alignment vertical="center"/>
    </xf>
    <xf numFmtId="0" fontId="58" fillId="0" borderId="0" xfId="25" applyFont="1" applyAlignment="1">
      <alignment vertical="center"/>
    </xf>
    <xf numFmtId="0" fontId="39" fillId="0" borderId="0" xfId="25" applyFont="1" applyAlignment="1">
      <alignment vertical="top" wrapText="1"/>
    </xf>
    <xf numFmtId="0" fontId="57" fillId="0" borderId="0" xfId="25" applyFont="1" applyAlignment="1">
      <alignment vertical="top" wrapText="1"/>
    </xf>
    <xf numFmtId="0" fontId="32" fillId="0" borderId="11" xfId="25" applyFont="1" applyBorder="1" applyAlignment="1">
      <alignment horizontal="right" vertical="top" wrapText="1"/>
    </xf>
    <xf numFmtId="0" fontId="32" fillId="0" borderId="18" xfId="25" applyFont="1" applyBorder="1" applyAlignment="1">
      <alignment horizontal="right" vertical="top" wrapText="1"/>
    </xf>
    <xf numFmtId="0" fontId="32" fillId="0" borderId="17" xfId="25" applyFont="1" applyBorder="1" applyAlignment="1">
      <alignment horizontal="right" vertical="top" wrapText="1"/>
    </xf>
    <xf numFmtId="0" fontId="32" fillId="0" borderId="19" xfId="25" applyFont="1" applyBorder="1" applyAlignment="1">
      <alignment horizontal="right" vertical="top" wrapText="1"/>
    </xf>
    <xf numFmtId="0" fontId="32" fillId="0" borderId="12" xfId="25" applyFont="1" applyBorder="1" applyAlignment="1">
      <alignment horizontal="left" vertical="top" wrapText="1"/>
    </xf>
    <xf numFmtId="0" fontId="32" fillId="0" borderId="13" xfId="25" applyFont="1" applyBorder="1" applyAlignment="1">
      <alignment horizontal="left" vertical="top" wrapText="1"/>
    </xf>
    <xf numFmtId="0" fontId="32" fillId="0" borderId="14" xfId="25" applyFont="1" applyBorder="1" applyAlignment="1">
      <alignment horizontal="left" vertical="top" wrapText="1"/>
    </xf>
    <xf numFmtId="0" fontId="32" fillId="0" borderId="11" xfId="25" applyFont="1" applyBorder="1" applyAlignment="1">
      <alignment horizontal="left" vertical="top" wrapText="1"/>
    </xf>
    <xf numFmtId="0" fontId="32" fillId="0" borderId="4" xfId="25" applyFont="1" applyBorder="1" applyAlignment="1">
      <alignment horizontal="left" vertical="top" wrapText="1"/>
    </xf>
    <xf numFmtId="0" fontId="32" fillId="0" borderId="15" xfId="25" applyFont="1" applyBorder="1" applyAlignment="1">
      <alignment horizontal="left" vertical="top" wrapText="1"/>
    </xf>
    <xf numFmtId="3" fontId="33" fillId="9" borderId="6" xfId="0" applyNumberFormat="1" applyFont="1" applyFill="1" applyBorder="1" applyAlignment="1">
      <alignment horizontal="right" vertical="center"/>
    </xf>
    <xf numFmtId="166" fontId="33" fillId="9" borderId="9" xfId="0" applyNumberFormat="1" applyFont="1" applyFill="1" applyBorder="1" applyAlignment="1">
      <alignment vertical="center"/>
    </xf>
    <xf numFmtId="166" fontId="33" fillId="9" borderId="9" xfId="0" applyNumberFormat="1" applyFont="1" applyFill="1" applyBorder="1" applyAlignment="1">
      <alignment horizontal="right" vertical="center"/>
    </xf>
    <xf numFmtId="166" fontId="33" fillId="9" borderId="6" xfId="0" applyNumberFormat="1" applyFont="1" applyFill="1" applyBorder="1" applyAlignment="1">
      <alignment horizontal="right" vertical="center"/>
    </xf>
    <xf numFmtId="166" fontId="33" fillId="9" borderId="5" xfId="0" applyNumberFormat="1" applyFont="1" applyFill="1" applyBorder="1" applyAlignment="1">
      <alignment vertical="center"/>
    </xf>
    <xf numFmtId="166" fontId="31" fillId="9" borderId="0" xfId="0" applyNumberFormat="1" applyFont="1" applyFill="1" applyAlignment="1">
      <alignment horizontal="right" vertical="center"/>
    </xf>
    <xf numFmtId="0" fontId="32" fillId="9" borderId="0" xfId="0" applyFont="1" applyFill="1" applyAlignment="1">
      <alignment horizontal="right" vertical="center"/>
    </xf>
    <xf numFmtId="0" fontId="32" fillId="9" borderId="5" xfId="0" applyFont="1" applyFill="1" applyBorder="1" applyAlignment="1">
      <alignment horizontal="right" vertical="center"/>
    </xf>
    <xf numFmtId="3" fontId="31" fillId="9" borderId="0" xfId="0" applyNumberFormat="1" applyFont="1" applyFill="1" applyAlignment="1">
      <alignment horizontal="right" vertical="center"/>
    </xf>
    <xf numFmtId="0" fontId="19" fillId="0" borderId="0" xfId="0" applyFont="1" applyAlignment="1">
      <alignment horizontal="left" vertical="center"/>
    </xf>
  </cellXfs>
  <cellStyles count="33">
    <cellStyle name="Ausgabe" xfId="5" xr:uid="{00000000-0005-0000-0000-000000000000}"/>
    <cellStyle name="Berechnung" xfId="6" xr:uid="{00000000-0005-0000-0000-000001000000}"/>
    <cellStyle name="Eingabe" xfId="7" xr:uid="{00000000-0005-0000-0000-000002000000}"/>
    <cellStyle name="Ergebnis" xfId="8" xr:uid="{00000000-0005-0000-0000-000003000000}"/>
    <cellStyle name="Erklärender Text" xfId="9" xr:uid="{00000000-0005-0000-0000-000004000000}"/>
    <cellStyle name="Gut" xfId="10" xr:uid="{00000000-0005-0000-0000-000005000000}"/>
    <cellStyle name="Lien hypertexte" xfId="24" builtinId="8"/>
    <cellStyle name="Milliers 2" xfId="26" xr:uid="{E94C9D62-8AF8-4D0D-BA02-AE00B514C3EC}"/>
    <cellStyle name="Monétaire 2" xfId="2" xr:uid="{00000000-0005-0000-0000-000006000000}"/>
    <cellStyle name="Monétaire 3" xfId="11" xr:uid="{00000000-0005-0000-0000-000007000000}"/>
    <cellStyle name="Neutral" xfId="12" xr:uid="{00000000-0005-0000-0000-000008000000}"/>
    <cellStyle name="Normal" xfId="0" builtinId="0"/>
    <cellStyle name="Normal 2" xfId="1" xr:uid="{00000000-0005-0000-0000-00000A000000}"/>
    <cellStyle name="Normal 2 2" xfId="4" xr:uid="{00000000-0005-0000-0000-00000B000000}"/>
    <cellStyle name="Normal 2 2 2" xfId="14" xr:uid="{00000000-0005-0000-0000-00000C000000}"/>
    <cellStyle name="Normal 2 2 3" xfId="21" xr:uid="{00000000-0005-0000-0000-00000D000000}"/>
    <cellStyle name="Normal 2 2 4" xfId="27" xr:uid="{2481A525-1D4F-43A1-A8B8-BB81DEBBD6D6}"/>
    <cellStyle name="Normal 2 3" xfId="15" xr:uid="{00000000-0005-0000-0000-00000E000000}"/>
    <cellStyle name="Normal 2 4" xfId="16" xr:uid="{00000000-0005-0000-0000-00000F000000}"/>
    <cellStyle name="Normal 2 5" xfId="13" xr:uid="{00000000-0005-0000-0000-000010000000}"/>
    <cellStyle name="Normal 2 6" xfId="22" xr:uid="{00000000-0005-0000-0000-000011000000}"/>
    <cellStyle name="Normal 2 7" xfId="25" xr:uid="{287CEA05-62EA-4A40-8126-CC5ACF2FA32F}"/>
    <cellStyle name="Normal 3" xfId="3" xr:uid="{00000000-0005-0000-0000-000012000000}"/>
    <cellStyle name="Normal 3 2" xfId="17" xr:uid="{00000000-0005-0000-0000-000013000000}"/>
    <cellStyle name="Normal 4" xfId="18" xr:uid="{00000000-0005-0000-0000-000014000000}"/>
    <cellStyle name="Normal 4 2" xfId="29" xr:uid="{9C936FC2-0B66-4D5A-AA13-24CC2F0B347A}"/>
    <cellStyle name="Normal 4 3" xfId="30" xr:uid="{E86F6CC2-E304-4512-90A5-0C6F1E420FFB}"/>
    <cellStyle name="Normal 4 4" xfId="28" xr:uid="{6C9F9BB7-D4A0-4F2F-B91F-BEB4636ABF4F}"/>
    <cellStyle name="Normal 5" xfId="19" xr:uid="{00000000-0005-0000-0000-000015000000}"/>
    <cellStyle name="Normal 6" xfId="20" xr:uid="{00000000-0005-0000-0000-000016000000}"/>
    <cellStyle name="Normal 7" xfId="23" xr:uid="{00000000-0005-0000-0000-000017000000}"/>
    <cellStyle name="Standard 2 2" xfId="32" xr:uid="{39CB4556-9377-4889-A7DE-DB85C6E8D35D}"/>
    <cellStyle name="Standard_GWS09_StatLex_Gde_101210" xfId="31" xr:uid="{38D60086-9F0C-47D1-BB67-0EEB522DCBC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969696"/>
      <rgbColor rgb="00008080"/>
      <rgbColor rgb="00EAEAEA"/>
      <rgbColor rgb="00DDDDDD"/>
      <rgbColor rgb="0000FFFF"/>
      <rgbColor rgb="00CCFFFF"/>
      <rgbColor rgb="0099FF99"/>
      <rgbColor rgb="00B2B2B2"/>
      <rgbColor rgb="00CC99FF"/>
      <rgbColor rgb="00FFFF66"/>
      <rgbColor rgb="00FFCC00"/>
      <rgbColor rgb="00FF6600"/>
      <rgbColor rgb="0000FFFF"/>
      <rgbColor rgb="00CCFFFF"/>
      <rgbColor rgb="00CCFFCC"/>
      <rgbColor rgb="00C0C0C0"/>
      <rgbColor rgb="00CCCCFF"/>
      <rgbColor rgb="00FFFF99"/>
      <rgbColor rgb="00FFCC99"/>
      <rgbColor rgb="00FF6600"/>
      <rgbColor rgb="0000CCFF"/>
      <rgbColor rgb="00CCFFFF"/>
      <rgbColor rgb="00CFCFCF"/>
      <rgbColor rgb="00FFFF99"/>
      <rgbColor rgb="0099CCFF"/>
      <rgbColor rgb="00FF99CC"/>
      <rgbColor rgb="00C0C0C0"/>
      <rgbColor rgb="00FFCC99"/>
      <rgbColor rgb="003366FF"/>
      <rgbColor rgb="0033CCCC"/>
      <rgbColor rgb="0099CC00"/>
      <rgbColor rgb="00FFCC00"/>
      <rgbColor rgb="00FF9900"/>
      <rgbColor rgb="00FF6600"/>
      <rgbColor rgb="00808080"/>
      <rgbColor rgb="00CFCFCF"/>
      <rgbColor rgb="00003366"/>
      <rgbColor rgb="00339966"/>
      <rgbColor rgb="00003300"/>
      <rgbColor rgb="00333300"/>
      <rgbColor rgb="00993300"/>
      <rgbColor rgb="00B2B2B2"/>
      <rgbColor rgb="005F5F5F"/>
      <rgbColor rgb="00CFCFCF"/>
    </indexedColors>
    <mruColors>
      <color rgb="FFFF9999"/>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70758</xdr:colOff>
      <xdr:row>1</xdr:row>
      <xdr:rowOff>59872</xdr:rowOff>
    </xdr:from>
    <xdr:to>
      <xdr:col>27</xdr:col>
      <xdr:colOff>136072</xdr:colOff>
      <xdr:row>4</xdr:row>
      <xdr:rowOff>10886</xdr:rowOff>
    </xdr:to>
    <xdr:sp macro="" textlink="">
      <xdr:nvSpPr>
        <xdr:cNvPr id="2" name="Organigramme : Connecteur 1">
          <a:extLst>
            <a:ext uri="{FF2B5EF4-FFF2-40B4-BE49-F238E27FC236}">
              <a16:creationId xmlns:a16="http://schemas.microsoft.com/office/drawing/2014/main" id="{DCCFA152-1C62-4CCC-BA52-0CA4D0FE812C}"/>
            </a:ext>
          </a:extLst>
        </xdr:cNvPr>
        <xdr:cNvSpPr>
          <a:spLocks noChangeAspect="1"/>
        </xdr:cNvSpPr>
      </xdr:nvSpPr>
      <xdr:spPr>
        <a:xfrm flipH="1">
          <a:off x="6525879" y="195674"/>
          <a:ext cx="409345" cy="403687"/>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absoluteAnchor>
    <xdr:pos x="0" y="0"/>
    <xdr:ext cx="6372000" cy="9949963"/>
    <xdr:sp macro="" textlink="">
      <xdr:nvSpPr>
        <xdr:cNvPr id="3" name="Rectangle 2">
          <a:extLst>
            <a:ext uri="{FF2B5EF4-FFF2-40B4-BE49-F238E27FC236}">
              <a16:creationId xmlns:a16="http://schemas.microsoft.com/office/drawing/2014/main" id="{D9D699FF-F01B-437A-A916-5B79609D3E03}"/>
            </a:ext>
          </a:extLst>
        </xdr:cNvPr>
        <xdr:cNvSpPr>
          <a:spLocks noChangeArrowheads="1"/>
        </xdr:cNvSpPr>
      </xdr:nvSpPr>
      <xdr:spPr bwMode="auto">
        <a:xfrm>
          <a:off x="0" y="0"/>
          <a:ext cx="6372000" cy="9949963"/>
        </a:xfrm>
        <a:prstGeom prst="rect">
          <a:avLst/>
        </a:prstGeom>
        <a:noFill/>
        <a:ln w="12700">
          <a:solidFill>
            <a:srgbClr val="0000FF"/>
          </a:solidFill>
          <a:miter lim="800000"/>
          <a:headEnd/>
          <a:tailEnd/>
        </a:ln>
      </xdr:spPr>
    </xdr:sp>
    <xdr:clientData fPrintsWithSheet="0"/>
  </xdr:absoluteAnchor>
</xdr:wsDr>
</file>

<file path=xl/drawings/drawing2.xml><?xml version="1.0" encoding="utf-8"?>
<xdr:wsDr xmlns:xdr="http://schemas.openxmlformats.org/drawingml/2006/spreadsheetDrawing" xmlns:a="http://schemas.openxmlformats.org/drawingml/2006/main">
  <xdr:twoCellAnchor editAs="oneCell">
    <xdr:from>
      <xdr:col>15</xdr:col>
      <xdr:colOff>305556</xdr:colOff>
      <xdr:row>0</xdr:row>
      <xdr:rowOff>28575</xdr:rowOff>
    </xdr:from>
    <xdr:to>
      <xdr:col>20</xdr:col>
      <xdr:colOff>445900</xdr:colOff>
      <xdr:row>7</xdr:row>
      <xdr:rowOff>114300</xdr:rowOff>
    </xdr:to>
    <xdr:pic>
      <xdr:nvPicPr>
        <xdr:cNvPr id="2" name="Image 1">
          <a:extLst>
            <a:ext uri="{FF2B5EF4-FFF2-40B4-BE49-F238E27FC236}">
              <a16:creationId xmlns:a16="http://schemas.microsoft.com/office/drawing/2014/main" id="{F79F1109-5989-4548-8D41-BAB6605B8504}"/>
            </a:ext>
          </a:extLst>
        </xdr:cNvPr>
        <xdr:cNvPicPr>
          <a:picLocks noChangeAspect="1"/>
        </xdr:cNvPicPr>
      </xdr:nvPicPr>
      <xdr:blipFill>
        <a:blip xmlns:r="http://schemas.openxmlformats.org/officeDocument/2006/relationships" r:embed="rId1"/>
        <a:stretch>
          <a:fillRect/>
        </a:stretch>
      </xdr:blipFill>
      <xdr:spPr>
        <a:xfrm>
          <a:off x="11078331" y="28575"/>
          <a:ext cx="3426469" cy="1971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TABEL95\TC\C302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xweb.bfs.admin.ch/sq/7d90168a-9584-41a6-b072-cfa25c271b86" TargetMode="External"/><Relationship Id="rId1" Type="http://schemas.openxmlformats.org/officeDocument/2006/relationships/hyperlink" Target="https://www.pxweb.bfs.admin.ch/sq/ebcc1a0e-9598-417a-9e53-a6986933bc4b"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pxweb.bfs.admin.ch/sq/ebcc1a0e-9598-417a-9e53-a6986933bc4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D0537-06AB-4D2F-9DA5-A988C3215E9B}">
  <sheetPr>
    <pageSetUpPr fitToPage="1"/>
  </sheetPr>
  <dimension ref="A1:BS71"/>
  <sheetViews>
    <sheetView showGridLines="0" tabSelected="1" zoomScale="130" zoomScaleNormal="130" workbookViewId="0"/>
  </sheetViews>
  <sheetFormatPr baseColWidth="10" defaultColWidth="7.88671875" defaultRowHeight="8.4" x14ac:dyDescent="0.2"/>
  <cols>
    <col min="1" max="1" width="14.88671875" style="105" customWidth="1"/>
    <col min="2" max="12" width="7.6640625" style="105" customWidth="1"/>
    <col min="13" max="16384" width="7.88671875" style="105"/>
  </cols>
  <sheetData>
    <row r="1" spans="1:12" ht="12" customHeight="1" x14ac:dyDescent="0.2">
      <c r="A1" s="121" t="s">
        <v>151</v>
      </c>
    </row>
    <row r="2" spans="1:12" ht="12" customHeight="1" x14ac:dyDescent="0.2">
      <c r="A2" s="122" t="s">
        <v>152</v>
      </c>
    </row>
    <row r="3" spans="1:12" ht="9.75" customHeight="1" x14ac:dyDescent="0.2">
      <c r="A3" s="105" t="s">
        <v>56</v>
      </c>
    </row>
    <row r="4" spans="1:12" ht="9" customHeight="1" x14ac:dyDescent="0.2"/>
    <row r="5" spans="1:12" s="135" customFormat="1" ht="18" customHeight="1" x14ac:dyDescent="0.2">
      <c r="A5" s="134" t="s">
        <v>135</v>
      </c>
      <c r="B5" s="168" t="s">
        <v>144</v>
      </c>
      <c r="C5" s="169"/>
      <c r="D5" s="169"/>
      <c r="E5" s="169"/>
      <c r="F5" s="169"/>
      <c r="G5" s="169"/>
      <c r="H5" s="170"/>
      <c r="I5" s="171" t="s">
        <v>145</v>
      </c>
      <c r="J5" s="172"/>
      <c r="K5" s="172"/>
      <c r="L5" s="173"/>
    </row>
    <row r="6" spans="1:12" s="135" customFormat="1" ht="24.9" customHeight="1" x14ac:dyDescent="0.2">
      <c r="A6" s="136"/>
      <c r="B6" s="106" t="s">
        <v>0</v>
      </c>
      <c r="C6" s="108" t="s">
        <v>136</v>
      </c>
      <c r="D6" s="117"/>
      <c r="E6" s="117"/>
      <c r="F6" s="117"/>
      <c r="G6" s="118"/>
      <c r="H6" s="119"/>
      <c r="I6" s="107" t="s">
        <v>0</v>
      </c>
      <c r="J6" s="164" t="s">
        <v>146</v>
      </c>
      <c r="K6" s="164" t="s">
        <v>147</v>
      </c>
      <c r="L6" s="166" t="s">
        <v>148</v>
      </c>
    </row>
    <row r="7" spans="1:12" s="135" customFormat="1" ht="18" customHeight="1" x14ac:dyDescent="0.2">
      <c r="A7" s="137"/>
      <c r="B7" s="109"/>
      <c r="C7" s="120">
        <v>1</v>
      </c>
      <c r="D7" s="112">
        <v>2</v>
      </c>
      <c r="E7" s="112">
        <v>3</v>
      </c>
      <c r="F7" s="109">
        <v>4</v>
      </c>
      <c r="G7" s="116">
        <v>5</v>
      </c>
      <c r="H7" s="110" t="s">
        <v>69</v>
      </c>
      <c r="I7" s="111"/>
      <c r="J7" s="165"/>
      <c r="K7" s="165"/>
      <c r="L7" s="167"/>
    </row>
    <row r="8" spans="1:12" s="141" customFormat="1" ht="9.75" customHeight="1" x14ac:dyDescent="0.2">
      <c r="A8" s="138" t="s">
        <v>160</v>
      </c>
      <c r="B8" s="139">
        <v>4741917</v>
      </c>
      <c r="C8" s="139">
        <v>305354</v>
      </c>
      <c r="D8" s="139">
        <v>707619</v>
      </c>
      <c r="E8" s="139">
        <v>1283459</v>
      </c>
      <c r="F8" s="139">
        <v>1300126</v>
      </c>
      <c r="G8" s="139">
        <v>705911</v>
      </c>
      <c r="H8" s="139">
        <v>439448</v>
      </c>
      <c r="I8" s="139">
        <v>4741917</v>
      </c>
      <c r="J8" s="139">
        <v>1012237</v>
      </c>
      <c r="K8" s="139">
        <v>2732181</v>
      </c>
      <c r="L8" s="140">
        <v>997499</v>
      </c>
    </row>
    <row r="9" spans="1:12" s="135" customFormat="1" ht="9.75" customHeight="1" x14ac:dyDescent="0.2">
      <c r="A9" s="142" t="s">
        <v>76</v>
      </c>
      <c r="B9" s="143">
        <v>340914</v>
      </c>
      <c r="C9" s="143">
        <v>11102</v>
      </c>
      <c r="D9" s="143">
        <v>36065</v>
      </c>
      <c r="E9" s="143">
        <v>80517</v>
      </c>
      <c r="F9" s="143">
        <v>101157</v>
      </c>
      <c r="G9" s="143">
        <v>72294</v>
      </c>
      <c r="H9" s="143">
        <v>39779</v>
      </c>
      <c r="I9" s="143">
        <v>340914</v>
      </c>
      <c r="J9" s="143">
        <v>102553</v>
      </c>
      <c r="K9" s="143">
        <v>186076</v>
      </c>
      <c r="L9" s="144">
        <v>52285</v>
      </c>
    </row>
    <row r="10" spans="1:12" s="135" customFormat="1" ht="9.75" customHeight="1" x14ac:dyDescent="0.2">
      <c r="A10" s="142" t="s">
        <v>77</v>
      </c>
      <c r="B10" s="143">
        <v>29981</v>
      </c>
      <c r="C10" s="143">
        <v>1083</v>
      </c>
      <c r="D10" s="143">
        <v>3297</v>
      </c>
      <c r="E10" s="143">
        <v>5941</v>
      </c>
      <c r="F10" s="143">
        <v>7929</v>
      </c>
      <c r="G10" s="143">
        <v>5821</v>
      </c>
      <c r="H10" s="143">
        <v>5910</v>
      </c>
      <c r="I10" s="143">
        <v>29981</v>
      </c>
      <c r="J10" s="143">
        <v>9284</v>
      </c>
      <c r="K10" s="143">
        <v>13694</v>
      </c>
      <c r="L10" s="144">
        <v>7003</v>
      </c>
    </row>
    <row r="11" spans="1:12" s="135" customFormat="1" ht="9.75" customHeight="1" x14ac:dyDescent="0.2">
      <c r="A11" s="142" t="s">
        <v>137</v>
      </c>
      <c r="B11" s="143">
        <v>8405</v>
      </c>
      <c r="C11" s="143">
        <v>318</v>
      </c>
      <c r="D11" s="143">
        <v>892</v>
      </c>
      <c r="E11" s="143">
        <v>1538</v>
      </c>
      <c r="F11" s="143">
        <v>1580</v>
      </c>
      <c r="G11" s="143">
        <v>1495</v>
      </c>
      <c r="H11" s="143">
        <v>2582</v>
      </c>
      <c r="I11" s="143">
        <v>8405</v>
      </c>
      <c r="J11" s="143">
        <v>2922</v>
      </c>
      <c r="K11" s="143">
        <v>3389</v>
      </c>
      <c r="L11" s="144">
        <v>2094</v>
      </c>
    </row>
    <row r="12" spans="1:12" s="135" customFormat="1" ht="9.75" customHeight="1" x14ac:dyDescent="0.2">
      <c r="A12" s="142" t="s">
        <v>79</v>
      </c>
      <c r="B12" s="143">
        <v>147486</v>
      </c>
      <c r="C12" s="143">
        <v>4455</v>
      </c>
      <c r="D12" s="143">
        <v>16114</v>
      </c>
      <c r="E12" s="143">
        <v>40550</v>
      </c>
      <c r="F12" s="143">
        <v>44665</v>
      </c>
      <c r="G12" s="143">
        <v>26482</v>
      </c>
      <c r="H12" s="143">
        <v>15220</v>
      </c>
      <c r="I12" s="143">
        <v>147486</v>
      </c>
      <c r="J12" s="143">
        <v>46746</v>
      </c>
      <c r="K12" s="143">
        <v>81617</v>
      </c>
      <c r="L12" s="144">
        <v>19123</v>
      </c>
    </row>
    <row r="13" spans="1:12" s="135" customFormat="1" ht="9.75" customHeight="1" x14ac:dyDescent="0.2">
      <c r="A13" s="142" t="s">
        <v>80</v>
      </c>
      <c r="B13" s="143">
        <v>115005</v>
      </c>
      <c r="C13" s="143">
        <v>12265</v>
      </c>
      <c r="D13" s="143">
        <v>27558</v>
      </c>
      <c r="E13" s="143">
        <v>42250</v>
      </c>
      <c r="F13" s="143">
        <v>19861</v>
      </c>
      <c r="G13" s="143">
        <v>7137</v>
      </c>
      <c r="H13" s="143">
        <v>5934</v>
      </c>
      <c r="I13" s="143">
        <v>115005</v>
      </c>
      <c r="J13" s="143">
        <v>9305</v>
      </c>
      <c r="K13" s="143">
        <v>61811</v>
      </c>
      <c r="L13" s="144">
        <v>43889</v>
      </c>
    </row>
    <row r="14" spans="1:12" s="135" customFormat="1" ht="9.75" customHeight="1" x14ac:dyDescent="0.2">
      <c r="A14" s="142" t="s">
        <v>81</v>
      </c>
      <c r="B14" s="143">
        <v>587888</v>
      </c>
      <c r="C14" s="143">
        <v>33163</v>
      </c>
      <c r="D14" s="143">
        <v>83268</v>
      </c>
      <c r="E14" s="143">
        <v>170256</v>
      </c>
      <c r="F14" s="143">
        <v>165754</v>
      </c>
      <c r="G14" s="143">
        <v>87531</v>
      </c>
      <c r="H14" s="143">
        <v>47916</v>
      </c>
      <c r="I14" s="143">
        <v>587888</v>
      </c>
      <c r="J14" s="143">
        <v>114391</v>
      </c>
      <c r="K14" s="143">
        <v>342931</v>
      </c>
      <c r="L14" s="144">
        <v>130566</v>
      </c>
    </row>
    <row r="15" spans="1:12" s="135" customFormat="1" ht="9.75" customHeight="1" x14ac:dyDescent="0.2">
      <c r="A15" s="142" t="s">
        <v>82</v>
      </c>
      <c r="B15" s="143">
        <v>163750</v>
      </c>
      <c r="C15" s="143">
        <v>9261</v>
      </c>
      <c r="D15" s="143">
        <v>21722</v>
      </c>
      <c r="E15" s="143">
        <v>42677</v>
      </c>
      <c r="F15" s="143">
        <v>45539</v>
      </c>
      <c r="G15" s="143">
        <v>28797</v>
      </c>
      <c r="H15" s="143">
        <v>15754</v>
      </c>
      <c r="I15" s="143">
        <v>163750</v>
      </c>
      <c r="J15" s="143">
        <v>44592</v>
      </c>
      <c r="K15" s="143">
        <v>86682</v>
      </c>
      <c r="L15" s="144">
        <v>32476</v>
      </c>
    </row>
    <row r="16" spans="1:12" s="135" customFormat="1" ht="9.75" customHeight="1" x14ac:dyDescent="0.2">
      <c r="A16" s="142" t="s">
        <v>83</v>
      </c>
      <c r="B16" s="143">
        <v>246237</v>
      </c>
      <c r="C16" s="143">
        <v>39763</v>
      </c>
      <c r="D16" s="143">
        <v>53447</v>
      </c>
      <c r="E16" s="143">
        <v>67618</v>
      </c>
      <c r="F16" s="143">
        <v>48309</v>
      </c>
      <c r="G16" s="143">
        <v>21771</v>
      </c>
      <c r="H16" s="143">
        <v>15329</v>
      </c>
      <c r="I16" s="143">
        <v>246237</v>
      </c>
      <c r="J16" s="143">
        <v>26162</v>
      </c>
      <c r="K16" s="143">
        <v>130054</v>
      </c>
      <c r="L16" s="144">
        <v>90021</v>
      </c>
    </row>
    <row r="17" spans="1:12" s="135" customFormat="1" ht="9.75" customHeight="1" x14ac:dyDescent="0.2">
      <c r="A17" s="142" t="s">
        <v>84</v>
      </c>
      <c r="B17" s="143">
        <v>23553</v>
      </c>
      <c r="C17" s="143">
        <v>945</v>
      </c>
      <c r="D17" s="143">
        <v>2768</v>
      </c>
      <c r="E17" s="143">
        <v>5225</v>
      </c>
      <c r="F17" s="143">
        <v>6766</v>
      </c>
      <c r="G17" s="143">
        <v>4687</v>
      </c>
      <c r="H17" s="143">
        <v>3162</v>
      </c>
      <c r="I17" s="143">
        <v>23553</v>
      </c>
      <c r="J17" s="143">
        <v>10046</v>
      </c>
      <c r="K17" s="143">
        <v>9792</v>
      </c>
      <c r="L17" s="144">
        <v>3715</v>
      </c>
    </row>
    <row r="18" spans="1:12" s="135" customFormat="1" ht="9.75" customHeight="1" x14ac:dyDescent="0.2">
      <c r="A18" s="142" t="s">
        <v>85</v>
      </c>
      <c r="B18" s="143">
        <v>180966</v>
      </c>
      <c r="C18" s="143">
        <v>18648</v>
      </c>
      <c r="D18" s="143">
        <v>32037</v>
      </c>
      <c r="E18" s="143">
        <v>46059</v>
      </c>
      <c r="F18" s="143">
        <v>46083</v>
      </c>
      <c r="G18" s="143">
        <v>22708</v>
      </c>
      <c r="H18" s="143">
        <v>15431</v>
      </c>
      <c r="I18" s="143">
        <v>180966</v>
      </c>
      <c r="J18" s="143">
        <v>35824</v>
      </c>
      <c r="K18" s="143">
        <v>112777</v>
      </c>
      <c r="L18" s="144">
        <v>32365</v>
      </c>
    </row>
    <row r="19" spans="1:12" s="135" customFormat="1" ht="9.75" customHeight="1" x14ac:dyDescent="0.2">
      <c r="A19" s="142" t="s">
        <v>86</v>
      </c>
      <c r="B19" s="143">
        <v>40793</v>
      </c>
      <c r="C19" s="143">
        <v>1399</v>
      </c>
      <c r="D19" s="143">
        <v>3999</v>
      </c>
      <c r="E19" s="143">
        <v>9238</v>
      </c>
      <c r="F19" s="143">
        <v>11594</v>
      </c>
      <c r="G19" s="143">
        <v>8309</v>
      </c>
      <c r="H19" s="143">
        <v>6254</v>
      </c>
      <c r="I19" s="143">
        <v>40793</v>
      </c>
      <c r="J19" s="143">
        <v>15759</v>
      </c>
      <c r="K19" s="143">
        <v>16827</v>
      </c>
      <c r="L19" s="144">
        <v>8207</v>
      </c>
    </row>
    <row r="20" spans="1:12" s="135" customFormat="1" ht="9.75" customHeight="1" x14ac:dyDescent="0.2">
      <c r="A20" s="142" t="s">
        <v>87</v>
      </c>
      <c r="B20" s="143">
        <v>208942</v>
      </c>
      <c r="C20" s="143">
        <v>9019</v>
      </c>
      <c r="D20" s="143">
        <v>25824</v>
      </c>
      <c r="E20" s="143">
        <v>52079</v>
      </c>
      <c r="F20" s="143">
        <v>64200</v>
      </c>
      <c r="G20" s="143">
        <v>34660</v>
      </c>
      <c r="H20" s="143">
        <v>23160</v>
      </c>
      <c r="I20" s="143">
        <v>208942</v>
      </c>
      <c r="J20" s="143">
        <v>32117</v>
      </c>
      <c r="K20" s="143">
        <v>137687</v>
      </c>
      <c r="L20" s="144">
        <v>39138</v>
      </c>
    </row>
    <row r="21" spans="1:12" s="135" customFormat="1" ht="9.75" customHeight="1" x14ac:dyDescent="0.2">
      <c r="A21" s="142" t="s">
        <v>88</v>
      </c>
      <c r="B21" s="143">
        <v>98542</v>
      </c>
      <c r="C21" s="143">
        <v>5757</v>
      </c>
      <c r="D21" s="143">
        <v>13456</v>
      </c>
      <c r="E21" s="143">
        <v>30933</v>
      </c>
      <c r="F21" s="143">
        <v>26769</v>
      </c>
      <c r="G21" s="143">
        <v>13407</v>
      </c>
      <c r="H21" s="143">
        <v>8220</v>
      </c>
      <c r="I21" s="143">
        <v>98542</v>
      </c>
      <c r="J21" s="143">
        <v>14632</v>
      </c>
      <c r="K21" s="143">
        <v>59305</v>
      </c>
      <c r="L21" s="144">
        <v>24605</v>
      </c>
    </row>
    <row r="22" spans="1:12" s="135" customFormat="1" ht="9.75" customHeight="1" x14ac:dyDescent="0.2">
      <c r="A22" s="142" t="s">
        <v>89</v>
      </c>
      <c r="B22" s="143">
        <v>22942</v>
      </c>
      <c r="C22" s="143">
        <v>1013</v>
      </c>
      <c r="D22" s="143">
        <v>2659</v>
      </c>
      <c r="E22" s="143">
        <v>5333</v>
      </c>
      <c r="F22" s="143">
        <v>7678</v>
      </c>
      <c r="G22" s="143">
        <v>4126</v>
      </c>
      <c r="H22" s="143">
        <v>2133</v>
      </c>
      <c r="I22" s="143">
        <v>22942</v>
      </c>
      <c r="J22" s="143">
        <v>2662</v>
      </c>
      <c r="K22" s="143">
        <v>15810</v>
      </c>
      <c r="L22" s="144">
        <v>4470</v>
      </c>
    </row>
    <row r="23" spans="1:12" s="135" customFormat="1" ht="9.75" customHeight="1" x14ac:dyDescent="0.2">
      <c r="A23" s="142" t="s">
        <v>90</v>
      </c>
      <c r="B23" s="143">
        <v>22518</v>
      </c>
      <c r="C23" s="143">
        <v>1174</v>
      </c>
      <c r="D23" s="143">
        <v>3347</v>
      </c>
      <c r="E23" s="143">
        <v>5437</v>
      </c>
      <c r="F23" s="143">
        <v>6283</v>
      </c>
      <c r="G23" s="143">
        <v>3791</v>
      </c>
      <c r="H23" s="143">
        <v>2486</v>
      </c>
      <c r="I23" s="143">
        <v>22518</v>
      </c>
      <c r="J23" s="143">
        <v>4082</v>
      </c>
      <c r="K23" s="143">
        <v>14408</v>
      </c>
      <c r="L23" s="144">
        <v>4028</v>
      </c>
    </row>
    <row r="24" spans="1:12" s="135" customFormat="1" ht="9.75" customHeight="1" x14ac:dyDescent="0.2">
      <c r="A24" s="142" t="s">
        <v>91</v>
      </c>
      <c r="B24" s="143">
        <v>270829</v>
      </c>
      <c r="C24" s="143">
        <v>12062</v>
      </c>
      <c r="D24" s="143">
        <v>32567</v>
      </c>
      <c r="E24" s="143">
        <v>59222</v>
      </c>
      <c r="F24" s="143">
        <v>79309</v>
      </c>
      <c r="G24" s="143">
        <v>49035</v>
      </c>
      <c r="H24" s="143">
        <v>38634</v>
      </c>
      <c r="I24" s="143">
        <v>270829</v>
      </c>
      <c r="J24" s="143">
        <v>68326</v>
      </c>
      <c r="K24" s="143">
        <v>153243</v>
      </c>
      <c r="L24" s="144">
        <v>49260</v>
      </c>
    </row>
    <row r="25" spans="1:12" s="135" customFormat="1" ht="9.75" customHeight="1" x14ac:dyDescent="0.2">
      <c r="A25" s="142" t="s">
        <v>92</v>
      </c>
      <c r="B25" s="143">
        <v>44804</v>
      </c>
      <c r="C25" s="143">
        <v>1506</v>
      </c>
      <c r="D25" s="143">
        <v>5115</v>
      </c>
      <c r="E25" s="143">
        <v>11782</v>
      </c>
      <c r="F25" s="143">
        <v>13148</v>
      </c>
      <c r="G25" s="143">
        <v>7951</v>
      </c>
      <c r="H25" s="143">
        <v>5302</v>
      </c>
      <c r="I25" s="143">
        <v>44804</v>
      </c>
      <c r="J25" s="143">
        <v>11915</v>
      </c>
      <c r="K25" s="143">
        <v>23924</v>
      </c>
      <c r="L25" s="144">
        <v>8965</v>
      </c>
    </row>
    <row r="26" spans="1:12" s="135" customFormat="1" ht="9.75" customHeight="1" x14ac:dyDescent="0.2">
      <c r="A26" s="142" t="s">
        <v>93</v>
      </c>
      <c r="B26" s="143">
        <v>82399</v>
      </c>
      <c r="C26" s="143">
        <v>3322</v>
      </c>
      <c r="D26" s="143">
        <v>9628</v>
      </c>
      <c r="E26" s="143">
        <v>18727</v>
      </c>
      <c r="F26" s="143">
        <v>26324</v>
      </c>
      <c r="G26" s="143">
        <v>15002</v>
      </c>
      <c r="H26" s="143">
        <v>9396</v>
      </c>
      <c r="I26" s="143">
        <v>82399</v>
      </c>
      <c r="J26" s="143">
        <v>15766</v>
      </c>
      <c r="K26" s="143">
        <v>51827</v>
      </c>
      <c r="L26" s="144">
        <v>14806</v>
      </c>
    </row>
    <row r="27" spans="1:12" s="135" customFormat="1" ht="9.75" customHeight="1" x14ac:dyDescent="0.2">
      <c r="A27" s="142" t="s">
        <v>94</v>
      </c>
      <c r="B27" s="143">
        <v>144304</v>
      </c>
      <c r="C27" s="143">
        <v>5115</v>
      </c>
      <c r="D27" s="143">
        <v>15010</v>
      </c>
      <c r="E27" s="143">
        <v>35869</v>
      </c>
      <c r="F27" s="143">
        <v>42733</v>
      </c>
      <c r="G27" s="143">
        <v>28490</v>
      </c>
      <c r="H27" s="143">
        <v>17087</v>
      </c>
      <c r="I27" s="143">
        <v>144304</v>
      </c>
      <c r="J27" s="143">
        <v>47018</v>
      </c>
      <c r="K27" s="143">
        <v>74159</v>
      </c>
      <c r="L27" s="144">
        <v>23127</v>
      </c>
    </row>
    <row r="28" spans="1:12" s="135" customFormat="1" ht="9.75" customHeight="1" x14ac:dyDescent="0.2">
      <c r="A28" s="142" t="s">
        <v>95</v>
      </c>
      <c r="B28" s="143">
        <v>142622</v>
      </c>
      <c r="C28" s="143">
        <v>4768</v>
      </c>
      <c r="D28" s="143">
        <v>14464</v>
      </c>
      <c r="E28" s="143">
        <v>31344</v>
      </c>
      <c r="F28" s="143">
        <v>41646</v>
      </c>
      <c r="G28" s="143">
        <v>28504</v>
      </c>
      <c r="H28" s="143">
        <v>21896</v>
      </c>
      <c r="I28" s="143">
        <v>142622</v>
      </c>
      <c r="J28" s="143">
        <v>41164</v>
      </c>
      <c r="K28" s="143">
        <v>74473</v>
      </c>
      <c r="L28" s="144">
        <v>26985</v>
      </c>
    </row>
    <row r="29" spans="1:12" s="135" customFormat="1" ht="9.75" customHeight="1" x14ac:dyDescent="0.2">
      <c r="A29" s="142" t="s">
        <v>138</v>
      </c>
      <c r="B29" s="143">
        <v>253319</v>
      </c>
      <c r="C29" s="143">
        <v>14167</v>
      </c>
      <c r="D29" s="143">
        <v>47225</v>
      </c>
      <c r="E29" s="143">
        <v>75449</v>
      </c>
      <c r="F29" s="143">
        <v>72173</v>
      </c>
      <c r="G29" s="143">
        <v>27160</v>
      </c>
      <c r="H29" s="143">
        <v>17145</v>
      </c>
      <c r="I29" s="143">
        <v>253319</v>
      </c>
      <c r="J29" s="143">
        <v>76509</v>
      </c>
      <c r="K29" s="143">
        <v>131682</v>
      </c>
      <c r="L29" s="144">
        <v>45128</v>
      </c>
    </row>
    <row r="30" spans="1:12" s="135" customFormat="1" ht="9.75" customHeight="1" x14ac:dyDescent="0.2">
      <c r="A30" s="142" t="s">
        <v>97</v>
      </c>
      <c r="B30" s="143">
        <v>21419</v>
      </c>
      <c r="C30" s="143">
        <v>899</v>
      </c>
      <c r="D30" s="143">
        <v>2422</v>
      </c>
      <c r="E30" s="143">
        <v>4743</v>
      </c>
      <c r="F30" s="143">
        <v>7048</v>
      </c>
      <c r="G30" s="143">
        <v>3673</v>
      </c>
      <c r="H30" s="143">
        <v>2634</v>
      </c>
      <c r="I30" s="143">
        <v>21419</v>
      </c>
      <c r="J30" s="143">
        <v>4951</v>
      </c>
      <c r="K30" s="143">
        <v>12378</v>
      </c>
      <c r="L30" s="144">
        <v>4090</v>
      </c>
    </row>
    <row r="31" spans="1:12" s="135" customFormat="1" ht="9.75" customHeight="1" x14ac:dyDescent="0.2">
      <c r="A31" s="142" t="s">
        <v>98</v>
      </c>
      <c r="B31" s="143">
        <v>271303</v>
      </c>
      <c r="C31" s="143">
        <v>22443</v>
      </c>
      <c r="D31" s="143">
        <v>44617</v>
      </c>
      <c r="E31" s="143">
        <v>73411</v>
      </c>
      <c r="F31" s="143">
        <v>78229</v>
      </c>
      <c r="G31" s="143">
        <v>35420</v>
      </c>
      <c r="H31" s="143">
        <v>17183</v>
      </c>
      <c r="I31" s="143">
        <v>271303</v>
      </c>
      <c r="J31" s="143">
        <v>74116</v>
      </c>
      <c r="K31" s="143">
        <v>160499</v>
      </c>
      <c r="L31" s="144">
        <v>36688</v>
      </c>
    </row>
    <row r="32" spans="1:12" s="135" customFormat="1" ht="9.75" customHeight="1" x14ac:dyDescent="0.2">
      <c r="A32" s="145" t="s">
        <v>99</v>
      </c>
      <c r="B32" s="143">
        <v>432941</v>
      </c>
      <c r="C32" s="143">
        <v>36091</v>
      </c>
      <c r="D32" s="143">
        <v>79210</v>
      </c>
      <c r="E32" s="143">
        <v>124259</v>
      </c>
      <c r="F32" s="143">
        <v>100373</v>
      </c>
      <c r="G32" s="143">
        <v>55374</v>
      </c>
      <c r="H32" s="143">
        <v>37634</v>
      </c>
      <c r="I32" s="143">
        <v>432941</v>
      </c>
      <c r="J32" s="143">
        <v>76113</v>
      </c>
      <c r="K32" s="143">
        <v>241243</v>
      </c>
      <c r="L32" s="144">
        <v>115585</v>
      </c>
    </row>
    <row r="33" spans="1:71" s="135" customFormat="1" ht="9.75" customHeight="1" x14ac:dyDescent="0.2">
      <c r="A33" s="142" t="s">
        <v>100</v>
      </c>
      <c r="B33" s="143">
        <v>61147</v>
      </c>
      <c r="C33" s="143">
        <v>2915</v>
      </c>
      <c r="D33" s="143">
        <v>7696</v>
      </c>
      <c r="E33" s="143">
        <v>15309</v>
      </c>
      <c r="F33" s="143">
        <v>20343</v>
      </c>
      <c r="G33" s="143">
        <v>9922</v>
      </c>
      <c r="H33" s="143">
        <v>4962</v>
      </c>
      <c r="I33" s="143">
        <v>61147</v>
      </c>
      <c r="J33" s="143">
        <v>6571</v>
      </c>
      <c r="K33" s="143">
        <v>42127</v>
      </c>
      <c r="L33" s="144">
        <v>12449</v>
      </c>
    </row>
    <row r="34" spans="1:71" s="135" customFormat="1" ht="9.75" customHeight="1" x14ac:dyDescent="0.2">
      <c r="A34" s="142" t="s">
        <v>101</v>
      </c>
      <c r="B34" s="143">
        <v>778908</v>
      </c>
      <c r="C34" s="143">
        <v>52701</v>
      </c>
      <c r="D34" s="143">
        <v>123212</v>
      </c>
      <c r="E34" s="143">
        <v>227693</v>
      </c>
      <c r="F34" s="143">
        <v>214633</v>
      </c>
      <c r="G34" s="143">
        <v>102364</v>
      </c>
      <c r="H34" s="143">
        <v>58305</v>
      </c>
      <c r="I34" s="143">
        <v>778908</v>
      </c>
      <c r="J34" s="143">
        <v>118711</v>
      </c>
      <c r="K34" s="143">
        <v>493766</v>
      </c>
      <c r="L34" s="144">
        <v>166431</v>
      </c>
    </row>
    <row r="35" spans="1:71" s="141" customFormat="1" ht="18" customHeight="1" x14ac:dyDescent="0.2">
      <c r="A35" s="146" t="s">
        <v>149</v>
      </c>
      <c r="B35" s="139">
        <v>163750</v>
      </c>
      <c r="C35" s="139">
        <v>9261</v>
      </c>
      <c r="D35" s="139">
        <v>21722</v>
      </c>
      <c r="E35" s="139">
        <v>42677</v>
      </c>
      <c r="F35" s="139">
        <v>45539</v>
      </c>
      <c r="G35" s="139">
        <v>28797</v>
      </c>
      <c r="H35" s="139">
        <v>15754</v>
      </c>
      <c r="I35" s="139">
        <v>163750</v>
      </c>
      <c r="J35" s="139">
        <v>44592</v>
      </c>
      <c r="K35" s="139">
        <v>86682</v>
      </c>
      <c r="L35" s="140">
        <v>32476</v>
      </c>
    </row>
    <row r="36" spans="1:71" s="141" customFormat="1" ht="9.75" customHeight="1" x14ac:dyDescent="0.2">
      <c r="A36" s="142" t="s">
        <v>102</v>
      </c>
      <c r="B36" s="143">
        <v>16976</v>
      </c>
      <c r="C36" s="143">
        <v>632</v>
      </c>
      <c r="D36" s="143">
        <v>2047</v>
      </c>
      <c r="E36" s="143">
        <v>4222</v>
      </c>
      <c r="F36" s="143">
        <v>4938</v>
      </c>
      <c r="G36" s="143">
        <v>3445</v>
      </c>
      <c r="H36" s="143">
        <v>1692</v>
      </c>
      <c r="I36" s="143">
        <v>16976</v>
      </c>
      <c r="J36" s="143">
        <v>6642</v>
      </c>
      <c r="K36" s="143">
        <v>8152</v>
      </c>
      <c r="L36" s="144">
        <v>2182</v>
      </c>
    </row>
    <row r="37" spans="1:71" s="135" customFormat="1" ht="9.75" customHeight="1" x14ac:dyDescent="0.2">
      <c r="A37" s="142" t="s">
        <v>103</v>
      </c>
      <c r="B37" s="143">
        <v>12030</v>
      </c>
      <c r="C37" s="143">
        <v>559</v>
      </c>
      <c r="D37" s="143">
        <v>1527</v>
      </c>
      <c r="E37" s="143">
        <v>2872</v>
      </c>
      <c r="F37" s="143">
        <v>3379</v>
      </c>
      <c r="G37" s="143">
        <v>2250</v>
      </c>
      <c r="H37" s="143">
        <v>1443</v>
      </c>
      <c r="I37" s="143">
        <v>12030</v>
      </c>
      <c r="J37" s="143">
        <v>3558</v>
      </c>
      <c r="K37" s="143">
        <v>5842</v>
      </c>
      <c r="L37" s="144">
        <v>2630</v>
      </c>
    </row>
    <row r="38" spans="1:71" s="135" customFormat="1" ht="9.75" customHeight="1" x14ac:dyDescent="0.2">
      <c r="A38" s="142" t="s">
        <v>104</v>
      </c>
      <c r="B38" s="143">
        <v>29760</v>
      </c>
      <c r="C38" s="143">
        <v>1312</v>
      </c>
      <c r="D38" s="143">
        <v>4404</v>
      </c>
      <c r="E38" s="143">
        <v>8500</v>
      </c>
      <c r="F38" s="143">
        <v>8226</v>
      </c>
      <c r="G38" s="143">
        <v>4752</v>
      </c>
      <c r="H38" s="143">
        <v>2566</v>
      </c>
      <c r="I38" s="143">
        <v>29760</v>
      </c>
      <c r="J38" s="143">
        <v>7956</v>
      </c>
      <c r="K38" s="143">
        <v>17275</v>
      </c>
      <c r="L38" s="144">
        <v>4529</v>
      </c>
    </row>
    <row r="39" spans="1:71" s="135" customFormat="1" ht="9.75" customHeight="1" x14ac:dyDescent="0.2">
      <c r="A39" s="142" t="s">
        <v>105</v>
      </c>
      <c r="B39" s="143">
        <v>54607</v>
      </c>
      <c r="C39" s="143">
        <v>4899</v>
      </c>
      <c r="D39" s="143">
        <v>8251</v>
      </c>
      <c r="E39" s="143">
        <v>14908</v>
      </c>
      <c r="F39" s="143">
        <v>14091</v>
      </c>
      <c r="G39" s="143">
        <v>7744</v>
      </c>
      <c r="H39" s="143">
        <v>4714</v>
      </c>
      <c r="I39" s="143">
        <v>54607</v>
      </c>
      <c r="J39" s="143">
        <v>10128</v>
      </c>
      <c r="K39" s="143">
        <v>30484</v>
      </c>
      <c r="L39" s="144">
        <v>13995</v>
      </c>
    </row>
    <row r="40" spans="1:71" s="135" customFormat="1" ht="9.75" customHeight="1" x14ac:dyDescent="0.2">
      <c r="A40" s="142" t="s">
        <v>139</v>
      </c>
      <c r="B40" s="143">
        <v>18408</v>
      </c>
      <c r="C40" s="143">
        <v>786</v>
      </c>
      <c r="D40" s="143">
        <v>1922</v>
      </c>
      <c r="E40" s="143">
        <v>4342</v>
      </c>
      <c r="F40" s="143">
        <v>5374</v>
      </c>
      <c r="G40" s="143">
        <v>3991</v>
      </c>
      <c r="H40" s="143">
        <v>1993</v>
      </c>
      <c r="I40" s="143">
        <v>18408</v>
      </c>
      <c r="J40" s="143">
        <v>6162</v>
      </c>
      <c r="K40" s="143">
        <v>8843</v>
      </c>
      <c r="L40" s="144">
        <v>3403</v>
      </c>
    </row>
    <row r="41" spans="1:71" s="135" customFormat="1" ht="9.75" customHeight="1" x14ac:dyDescent="0.2">
      <c r="A41" s="142" t="s">
        <v>106</v>
      </c>
      <c r="B41" s="143">
        <v>22032</v>
      </c>
      <c r="C41" s="143">
        <v>649</v>
      </c>
      <c r="D41" s="143">
        <v>2209</v>
      </c>
      <c r="E41" s="143">
        <v>5128</v>
      </c>
      <c r="F41" s="143">
        <v>6993</v>
      </c>
      <c r="G41" s="143">
        <v>4749</v>
      </c>
      <c r="H41" s="143">
        <v>2304</v>
      </c>
      <c r="I41" s="143">
        <v>22032</v>
      </c>
      <c r="J41" s="143">
        <v>6897</v>
      </c>
      <c r="K41" s="143">
        <v>11183</v>
      </c>
      <c r="L41" s="144">
        <v>3952</v>
      </c>
    </row>
    <row r="42" spans="1:71" s="135" customFormat="1" ht="9.75" customHeight="1" x14ac:dyDescent="0.2">
      <c r="A42" s="142" t="s">
        <v>107</v>
      </c>
      <c r="B42" s="143">
        <v>9937</v>
      </c>
      <c r="C42" s="143">
        <v>424</v>
      </c>
      <c r="D42" s="143">
        <v>1362</v>
      </c>
      <c r="E42" s="143">
        <v>2705</v>
      </c>
      <c r="F42" s="143">
        <v>2538</v>
      </c>
      <c r="G42" s="143">
        <v>1866</v>
      </c>
      <c r="H42" s="143">
        <v>1042</v>
      </c>
      <c r="I42" s="143">
        <v>9937</v>
      </c>
      <c r="J42" s="143">
        <v>3249</v>
      </c>
      <c r="K42" s="143">
        <v>4903</v>
      </c>
      <c r="L42" s="144">
        <v>1785</v>
      </c>
    </row>
    <row r="43" spans="1:71" s="141" customFormat="1" ht="18" customHeight="1" x14ac:dyDescent="0.2">
      <c r="A43" s="146" t="s">
        <v>150</v>
      </c>
      <c r="B43" s="147">
        <v>60457</v>
      </c>
      <c r="C43" s="147">
        <v>5479</v>
      </c>
      <c r="D43" s="147">
        <v>9928</v>
      </c>
      <c r="E43" s="147">
        <v>18513</v>
      </c>
      <c r="F43" s="147">
        <v>15597</v>
      </c>
      <c r="G43" s="147">
        <v>7116</v>
      </c>
      <c r="H43" s="147">
        <v>3824</v>
      </c>
      <c r="I43" s="147">
        <v>60457</v>
      </c>
      <c r="J43" s="147">
        <v>7853</v>
      </c>
      <c r="K43" s="147">
        <v>37080</v>
      </c>
      <c r="L43" s="148">
        <v>15524</v>
      </c>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row>
    <row r="44" spans="1:71" s="141" customFormat="1" ht="9.75" customHeight="1" x14ac:dyDescent="0.2">
      <c r="A44" s="142" t="s">
        <v>143</v>
      </c>
      <c r="B44" s="143">
        <v>44431</v>
      </c>
      <c r="C44" s="143">
        <v>4622</v>
      </c>
      <c r="D44" s="143">
        <v>7242</v>
      </c>
      <c r="E44" s="143">
        <v>13331</v>
      </c>
      <c r="F44" s="143">
        <v>11164</v>
      </c>
      <c r="G44" s="143">
        <v>5110</v>
      </c>
      <c r="H44" s="143">
        <v>2962</v>
      </c>
      <c r="I44" s="143">
        <v>44431</v>
      </c>
      <c r="J44" s="143">
        <v>5212</v>
      </c>
      <c r="K44" s="143">
        <v>26193</v>
      </c>
      <c r="L44" s="144">
        <v>13026</v>
      </c>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row>
    <row r="45" spans="1:71" s="141" customFormat="1" ht="9.75" customHeight="1" x14ac:dyDescent="0.2">
      <c r="A45" s="142" t="s">
        <v>142</v>
      </c>
      <c r="B45" s="143">
        <v>16026</v>
      </c>
      <c r="C45" s="143">
        <v>857</v>
      </c>
      <c r="D45" s="143">
        <v>2686</v>
      </c>
      <c r="E45" s="143">
        <v>5182</v>
      </c>
      <c r="F45" s="143">
        <v>4433</v>
      </c>
      <c r="G45" s="143">
        <v>2006</v>
      </c>
      <c r="H45" s="143">
        <v>862</v>
      </c>
      <c r="I45" s="143">
        <v>16026</v>
      </c>
      <c r="J45" s="143">
        <v>2641</v>
      </c>
      <c r="K45" s="143">
        <v>10887</v>
      </c>
      <c r="L45" s="144">
        <v>2498</v>
      </c>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row>
    <row r="46" spans="1:71" s="151" customFormat="1" ht="16.8" x14ac:dyDescent="0.2">
      <c r="A46" s="146" t="s">
        <v>140</v>
      </c>
      <c r="B46" s="147"/>
      <c r="C46" s="147"/>
      <c r="D46" s="147"/>
      <c r="E46" s="147"/>
      <c r="F46" s="147"/>
      <c r="G46" s="147"/>
      <c r="H46" s="147"/>
      <c r="I46" s="147"/>
      <c r="J46" s="147"/>
      <c r="K46" s="147"/>
      <c r="L46" s="148"/>
      <c r="M46" s="150"/>
      <c r="N46" s="150"/>
      <c r="O46" s="150"/>
      <c r="P46" s="150"/>
      <c r="Q46" s="150"/>
      <c r="R46" s="150"/>
    </row>
    <row r="47" spans="1:71" s="135" customFormat="1" ht="9.75" customHeight="1" x14ac:dyDescent="0.2">
      <c r="A47" s="152">
        <v>2009</v>
      </c>
      <c r="B47" s="153">
        <v>126163</v>
      </c>
      <c r="C47" s="153">
        <v>6682</v>
      </c>
      <c r="D47" s="153">
        <v>14512</v>
      </c>
      <c r="E47" s="153">
        <v>32306</v>
      </c>
      <c r="F47" s="153">
        <v>35928</v>
      </c>
      <c r="G47" s="153">
        <v>22912</v>
      </c>
      <c r="H47" s="153">
        <v>13823</v>
      </c>
      <c r="I47" s="153">
        <v>126163</v>
      </c>
      <c r="J47" s="153">
        <v>38971</v>
      </c>
      <c r="K47" s="153">
        <v>58373</v>
      </c>
      <c r="L47" s="154">
        <v>28819</v>
      </c>
    </row>
    <row r="48" spans="1:71" s="135" customFormat="1" ht="9.75" customHeight="1" x14ac:dyDescent="0.2">
      <c r="A48" s="152">
        <v>2010</v>
      </c>
      <c r="B48" s="153">
        <v>129443</v>
      </c>
      <c r="C48" s="153">
        <v>7030</v>
      </c>
      <c r="D48" s="153">
        <v>14906</v>
      </c>
      <c r="E48" s="153">
        <v>33017</v>
      </c>
      <c r="F48" s="153">
        <v>36893</v>
      </c>
      <c r="G48" s="153">
        <v>23702</v>
      </c>
      <c r="H48" s="153">
        <v>13895</v>
      </c>
      <c r="I48" s="153">
        <v>129443</v>
      </c>
      <c r="J48" s="153">
        <v>39654</v>
      </c>
      <c r="K48" s="153">
        <v>60531</v>
      </c>
      <c r="L48" s="154">
        <v>29258</v>
      </c>
    </row>
    <row r="49" spans="1:21" s="135" customFormat="1" ht="9.75" customHeight="1" x14ac:dyDescent="0.2">
      <c r="A49" s="152">
        <v>2011</v>
      </c>
      <c r="B49" s="153">
        <v>132170</v>
      </c>
      <c r="C49" s="153">
        <v>7332</v>
      </c>
      <c r="D49" s="153">
        <v>15345</v>
      </c>
      <c r="E49" s="153">
        <v>33465</v>
      </c>
      <c r="F49" s="153">
        <v>37578</v>
      </c>
      <c r="G49" s="153">
        <v>24385</v>
      </c>
      <c r="H49" s="153">
        <v>14065</v>
      </c>
      <c r="I49" s="153">
        <v>132170</v>
      </c>
      <c r="J49" s="153">
        <v>40474</v>
      </c>
      <c r="K49" s="153">
        <v>62249</v>
      </c>
      <c r="L49" s="154">
        <v>29447</v>
      </c>
    </row>
    <row r="50" spans="1:21" s="135" customFormat="1" ht="9.75" customHeight="1" x14ac:dyDescent="0.2">
      <c r="A50" s="152">
        <v>2012</v>
      </c>
      <c r="B50" s="153">
        <v>134511</v>
      </c>
      <c r="C50" s="153">
        <v>7378</v>
      </c>
      <c r="D50" s="153">
        <v>15731</v>
      </c>
      <c r="E50" s="153">
        <v>33976</v>
      </c>
      <c r="F50" s="153">
        <v>38193</v>
      </c>
      <c r="G50" s="153">
        <v>24992</v>
      </c>
      <c r="H50" s="153">
        <v>14241</v>
      </c>
      <c r="I50" s="153">
        <v>134511</v>
      </c>
      <c r="J50" s="153">
        <v>41108</v>
      </c>
      <c r="K50" s="153">
        <v>63708</v>
      </c>
      <c r="L50" s="154">
        <v>29695</v>
      </c>
    </row>
    <row r="51" spans="1:21" s="135" customFormat="1" ht="9.75" customHeight="1" x14ac:dyDescent="0.2">
      <c r="A51" s="152">
        <v>2013</v>
      </c>
      <c r="B51" s="153">
        <v>137496</v>
      </c>
      <c r="C51" s="153">
        <v>7700</v>
      </c>
      <c r="D51" s="153">
        <v>16179</v>
      </c>
      <c r="E51" s="153">
        <v>34722</v>
      </c>
      <c r="F51" s="153">
        <v>38912</v>
      </c>
      <c r="G51" s="153">
        <v>25537</v>
      </c>
      <c r="H51" s="153">
        <v>14446</v>
      </c>
      <c r="I51" s="153">
        <v>137496</v>
      </c>
      <c r="J51" s="153">
        <v>41658</v>
      </c>
      <c r="K51" s="153">
        <v>65943</v>
      </c>
      <c r="L51" s="154">
        <v>29895</v>
      </c>
    </row>
    <row r="52" spans="1:21" s="135" customFormat="1" ht="9.75" customHeight="1" x14ac:dyDescent="0.2">
      <c r="A52" s="152">
        <v>2014</v>
      </c>
      <c r="B52" s="153">
        <v>139806</v>
      </c>
      <c r="C52" s="153">
        <v>7581</v>
      </c>
      <c r="D52" s="153">
        <v>16571</v>
      </c>
      <c r="E52" s="153">
        <v>35368</v>
      </c>
      <c r="F52" s="153">
        <v>39695</v>
      </c>
      <c r="G52" s="153">
        <v>25972</v>
      </c>
      <c r="H52" s="153">
        <v>14619</v>
      </c>
      <c r="I52" s="153">
        <v>139806</v>
      </c>
      <c r="J52" s="153">
        <v>42124</v>
      </c>
      <c r="K52" s="153">
        <v>67735</v>
      </c>
      <c r="L52" s="154">
        <v>29947</v>
      </c>
    </row>
    <row r="53" spans="1:21" s="135" customFormat="1" ht="9.75" customHeight="1" x14ac:dyDescent="0.2">
      <c r="A53" s="152">
        <v>2015</v>
      </c>
      <c r="B53" s="153">
        <v>142666</v>
      </c>
      <c r="C53" s="153">
        <v>7717</v>
      </c>
      <c r="D53" s="153">
        <v>17139</v>
      </c>
      <c r="E53" s="153">
        <v>36077</v>
      </c>
      <c r="F53" s="153">
        <v>40543</v>
      </c>
      <c r="G53" s="153">
        <v>26367</v>
      </c>
      <c r="H53" s="153">
        <v>14823</v>
      </c>
      <c r="I53" s="153">
        <v>142666</v>
      </c>
      <c r="J53" s="153">
        <v>42572</v>
      </c>
      <c r="K53" s="153">
        <v>69879</v>
      </c>
      <c r="L53" s="154">
        <v>30215</v>
      </c>
    </row>
    <row r="54" spans="1:21" s="135" customFormat="1" ht="9.75" customHeight="1" x14ac:dyDescent="0.2">
      <c r="A54" s="152">
        <v>2016</v>
      </c>
      <c r="B54" s="153">
        <v>145519</v>
      </c>
      <c r="C54" s="153">
        <v>7906</v>
      </c>
      <c r="D54" s="153">
        <v>17674</v>
      </c>
      <c r="E54" s="153">
        <v>36961</v>
      </c>
      <c r="F54" s="153">
        <v>41226</v>
      </c>
      <c r="G54" s="153">
        <v>26769</v>
      </c>
      <c r="H54" s="153">
        <v>14983</v>
      </c>
      <c r="I54" s="153">
        <v>145519</v>
      </c>
      <c r="J54" s="153">
        <v>42984</v>
      </c>
      <c r="K54" s="153">
        <v>71904</v>
      </c>
      <c r="L54" s="154">
        <v>30631</v>
      </c>
    </row>
    <row r="55" spans="1:21" s="135" customFormat="1" ht="9.75" customHeight="1" x14ac:dyDescent="0.2">
      <c r="A55" s="152">
        <v>2017</v>
      </c>
      <c r="B55" s="153">
        <v>147934</v>
      </c>
      <c r="C55" s="153">
        <v>8016</v>
      </c>
      <c r="D55" s="153">
        <v>18133</v>
      </c>
      <c r="E55" s="153">
        <v>37701</v>
      </c>
      <c r="F55" s="153">
        <v>41833</v>
      </c>
      <c r="G55" s="153">
        <v>27144</v>
      </c>
      <c r="H55" s="153">
        <v>15107</v>
      </c>
      <c r="I55" s="153">
        <v>147934</v>
      </c>
      <c r="J55" s="153">
        <v>43347</v>
      </c>
      <c r="K55" s="153">
        <v>73963</v>
      </c>
      <c r="L55" s="154">
        <v>30624</v>
      </c>
    </row>
    <row r="56" spans="1:21" s="135" customFormat="1" ht="9.75" customHeight="1" x14ac:dyDescent="0.2">
      <c r="A56" s="152">
        <v>2018</v>
      </c>
      <c r="B56" s="153">
        <v>151237</v>
      </c>
      <c r="C56" s="153">
        <v>8321</v>
      </c>
      <c r="D56" s="153">
        <v>18867</v>
      </c>
      <c r="E56" s="153">
        <v>38716</v>
      </c>
      <c r="F56" s="153">
        <v>42563</v>
      </c>
      <c r="G56" s="153">
        <v>27517</v>
      </c>
      <c r="H56" s="153">
        <v>15253</v>
      </c>
      <c r="I56" s="153">
        <v>151237</v>
      </c>
      <c r="J56" s="153">
        <v>43680</v>
      </c>
      <c r="K56" s="153">
        <v>76576</v>
      </c>
      <c r="L56" s="154">
        <v>30981</v>
      </c>
    </row>
    <row r="57" spans="1:21" s="135" customFormat="1" ht="9.75" customHeight="1" x14ac:dyDescent="0.2">
      <c r="A57" s="152">
        <v>2019</v>
      </c>
      <c r="B57" s="153">
        <v>154745</v>
      </c>
      <c r="C57" s="153">
        <v>8617</v>
      </c>
      <c r="D57" s="153">
        <v>19656</v>
      </c>
      <c r="E57" s="153">
        <v>39903</v>
      </c>
      <c r="F57" s="153">
        <v>43316</v>
      </c>
      <c r="G57" s="153">
        <v>27874</v>
      </c>
      <c r="H57" s="153">
        <v>15379</v>
      </c>
      <c r="I57" s="153">
        <v>154745</v>
      </c>
      <c r="J57" s="153">
        <v>43893</v>
      </c>
      <c r="K57" s="153">
        <v>79659</v>
      </c>
      <c r="L57" s="154">
        <v>31193</v>
      </c>
    </row>
    <row r="58" spans="1:21" s="135" customFormat="1" ht="9.75" customHeight="1" x14ac:dyDescent="0.2">
      <c r="A58" s="155">
        <v>2020</v>
      </c>
      <c r="B58" s="153">
        <v>158160</v>
      </c>
      <c r="C58" s="153">
        <v>8862</v>
      </c>
      <c r="D58" s="153">
        <v>20433</v>
      </c>
      <c r="E58" s="153">
        <v>41006</v>
      </c>
      <c r="F58" s="153">
        <v>44142</v>
      </c>
      <c r="G58" s="153">
        <v>28183</v>
      </c>
      <c r="H58" s="153">
        <v>15534</v>
      </c>
      <c r="I58" s="153">
        <v>158160</v>
      </c>
      <c r="J58" s="153">
        <v>44088</v>
      </c>
      <c r="K58" s="153">
        <v>82469</v>
      </c>
      <c r="L58" s="154">
        <v>31603</v>
      </c>
      <c r="M58" s="156"/>
      <c r="N58" s="156"/>
      <c r="O58" s="156"/>
      <c r="P58" s="156"/>
      <c r="Q58" s="156"/>
    </row>
    <row r="59" spans="1:21" s="135" customFormat="1" ht="9.75" customHeight="1" x14ac:dyDescent="0.2">
      <c r="A59" s="152">
        <v>2021</v>
      </c>
      <c r="B59" s="153">
        <v>160828</v>
      </c>
      <c r="C59" s="153">
        <v>9028</v>
      </c>
      <c r="D59" s="153">
        <v>21060</v>
      </c>
      <c r="E59" s="153">
        <v>41870</v>
      </c>
      <c r="F59" s="153">
        <v>44775</v>
      </c>
      <c r="G59" s="153">
        <v>28470</v>
      </c>
      <c r="H59" s="153">
        <v>15625</v>
      </c>
      <c r="I59" s="153">
        <v>160828</v>
      </c>
      <c r="J59" s="153">
        <v>44311</v>
      </c>
      <c r="K59" s="153">
        <v>84656</v>
      </c>
      <c r="L59" s="154">
        <v>31861</v>
      </c>
      <c r="M59" s="156"/>
      <c r="N59" s="156"/>
      <c r="O59" s="156"/>
      <c r="P59" s="156"/>
      <c r="Q59" s="156"/>
    </row>
    <row r="60" spans="1:21" s="135" customFormat="1" ht="9.75" customHeight="1" x14ac:dyDescent="0.2">
      <c r="A60" s="157">
        <v>2022</v>
      </c>
      <c r="B60" s="158">
        <v>163750</v>
      </c>
      <c r="C60" s="158">
        <v>9261</v>
      </c>
      <c r="D60" s="158">
        <v>21722</v>
      </c>
      <c r="E60" s="158">
        <v>42677</v>
      </c>
      <c r="F60" s="158">
        <v>45539</v>
      </c>
      <c r="G60" s="158">
        <v>28797</v>
      </c>
      <c r="H60" s="158">
        <v>15754</v>
      </c>
      <c r="I60" s="158">
        <v>163750</v>
      </c>
      <c r="J60" s="158">
        <v>44592</v>
      </c>
      <c r="K60" s="158">
        <v>86682</v>
      </c>
      <c r="L60" s="159">
        <v>32476</v>
      </c>
      <c r="M60" s="156"/>
      <c r="N60" s="156"/>
      <c r="O60" s="156"/>
      <c r="P60" s="156"/>
      <c r="Q60" s="156"/>
    </row>
    <row r="61" spans="1:21" s="113" customFormat="1" ht="9" customHeight="1" x14ac:dyDescent="0.2"/>
    <row r="62" spans="1:21" s="113" customFormat="1" ht="18" customHeight="1" x14ac:dyDescent="0.2">
      <c r="A62" s="162" t="s">
        <v>164</v>
      </c>
      <c r="B62" s="163"/>
      <c r="C62" s="163"/>
      <c r="D62" s="163"/>
      <c r="E62" s="163"/>
      <c r="F62" s="163"/>
      <c r="G62" s="163"/>
      <c r="H62" s="163"/>
      <c r="I62" s="163"/>
      <c r="J62" s="163"/>
      <c r="K62" s="163"/>
      <c r="L62" s="163"/>
      <c r="N62" s="114"/>
      <c r="O62" s="114"/>
      <c r="P62" s="114"/>
      <c r="Q62" s="114"/>
      <c r="R62" s="114"/>
      <c r="S62" s="114"/>
      <c r="T62" s="114"/>
      <c r="U62" s="114"/>
    </row>
    <row r="63" spans="1:21" s="160" customFormat="1" ht="9" customHeight="1" x14ac:dyDescent="0.2">
      <c r="A63" s="162" t="s">
        <v>163</v>
      </c>
      <c r="B63" s="163"/>
      <c r="C63" s="163"/>
      <c r="D63" s="163"/>
      <c r="E63" s="163"/>
      <c r="F63" s="163"/>
      <c r="G63" s="163"/>
      <c r="H63" s="163"/>
      <c r="I63" s="163"/>
      <c r="J63" s="163"/>
      <c r="K63" s="163"/>
      <c r="L63" s="163"/>
    </row>
    <row r="64" spans="1:21" s="113" customFormat="1" ht="9.75" customHeight="1" x14ac:dyDescent="0.2"/>
    <row r="65" spans="1:12" s="113" customFormat="1" ht="10.5" customHeight="1" x14ac:dyDescent="0.2">
      <c r="A65" s="114" t="s">
        <v>162</v>
      </c>
    </row>
    <row r="66" spans="1:12" s="113" customFormat="1" ht="10.5" customHeight="1" x14ac:dyDescent="0.2">
      <c r="A66" s="114" t="s">
        <v>141</v>
      </c>
    </row>
    <row r="67" spans="1:12" s="113" customFormat="1" ht="10.5" customHeight="1" x14ac:dyDescent="0.2">
      <c r="A67" s="114"/>
    </row>
    <row r="68" spans="1:12" s="113" customFormat="1" ht="7.8" x14ac:dyDescent="0.2">
      <c r="A68" s="114" t="s">
        <v>161</v>
      </c>
      <c r="B68" s="161"/>
      <c r="C68" s="161"/>
      <c r="D68" s="161"/>
      <c r="E68" s="161"/>
      <c r="F68" s="161"/>
      <c r="G68" s="161"/>
      <c r="H68" s="161"/>
      <c r="I68" s="161"/>
      <c r="J68" s="161"/>
      <c r="K68" s="161"/>
      <c r="L68" s="161"/>
    </row>
    <row r="71" spans="1:12" x14ac:dyDescent="0.2">
      <c r="A71" s="115"/>
    </row>
  </sheetData>
  <mergeCells count="7">
    <mergeCell ref="A63:L63"/>
    <mergeCell ref="J6:J7"/>
    <mergeCell ref="K6:K7"/>
    <mergeCell ref="L6:L7"/>
    <mergeCell ref="B5:H5"/>
    <mergeCell ref="I5:L5"/>
    <mergeCell ref="A62:L62"/>
  </mergeCells>
  <printOptions horizontalCentered="1"/>
  <pageMargins left="0.59055118110236227" right="0" top="0.51181102362204722" bottom="3.937007874015748E-2" header="0.51181102362204722" footer="0.35433070866141736"/>
  <pageSetup paperSize="9" scale="90" fitToHeight="0" orientation="portrait" r:id="rId1"/>
  <headerFooter alignWithMargins="0">
    <oddFooter>&amp;L&amp;"Arial,Normal"&amp;7Service de la statistique du canton de Fribourg&amp;R&amp;"Arial,Normal"&amp;7&amp;P/&amp;N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92D00-9030-4D65-BFEC-9F69FDFD4405}">
  <sheetPr>
    <tabColor rgb="FFC00000"/>
  </sheetPr>
  <dimension ref="A1:AC87"/>
  <sheetViews>
    <sheetView zoomScale="140" zoomScaleNormal="140" workbookViewId="0">
      <selection activeCell="A5" sqref="A5"/>
    </sheetView>
  </sheetViews>
  <sheetFormatPr baseColWidth="10" defaultColWidth="11" defaultRowHeight="10.5" customHeight="1" x14ac:dyDescent="0.2"/>
  <cols>
    <col min="1" max="1" width="12" style="60" customWidth="1"/>
    <col min="2" max="2" width="0.88671875" style="60" customWidth="1"/>
    <col min="3" max="3" width="5.44140625" style="60" customWidth="1"/>
    <col min="4" max="4" width="0.88671875" style="60" customWidth="1"/>
    <col min="5" max="5" width="5.44140625" style="60" customWidth="1"/>
    <col min="6" max="6" width="0.88671875" style="60" customWidth="1"/>
    <col min="7" max="7" width="5.44140625" style="60" customWidth="1"/>
    <col min="8" max="8" width="0.88671875" style="60" customWidth="1"/>
    <col min="9" max="9" width="5.44140625" style="60" customWidth="1"/>
    <col min="10" max="10" width="0.88671875" style="60" customWidth="1"/>
    <col min="11" max="11" width="5.44140625" style="60" customWidth="1"/>
    <col min="12" max="12" width="0.88671875" style="60" customWidth="1"/>
    <col min="13" max="13" width="5.44140625" style="60" customWidth="1"/>
    <col min="14" max="14" width="0.88671875" style="60" customWidth="1"/>
    <col min="15" max="15" width="5.44140625" style="60" customWidth="1"/>
    <col min="16" max="16" width="0.88671875" style="60" customWidth="1"/>
    <col min="17" max="17" width="5.44140625" style="60" customWidth="1"/>
    <col min="18" max="18" width="0.88671875" style="60" customWidth="1"/>
    <col min="19" max="19" width="6.109375" style="60" customWidth="1"/>
    <col min="20" max="20" width="0.88671875" style="60" customWidth="1"/>
    <col min="21" max="21" width="6.77734375" style="60" customWidth="1"/>
    <col min="22" max="22" width="0.88671875" style="60" customWidth="1"/>
    <col min="23" max="25" width="1.77734375" style="60" customWidth="1"/>
    <col min="26" max="26" width="5.33203125" style="76" customWidth="1"/>
    <col min="27" max="27" width="4.77734375" style="76" bestFit="1" customWidth="1"/>
    <col min="28" max="28" width="2.21875" style="76" customWidth="1"/>
    <col min="29" max="29" width="10.109375" style="52" bestFit="1" customWidth="1"/>
    <col min="30" max="16384" width="11" style="60"/>
  </cols>
  <sheetData>
    <row r="1" spans="1:29" s="38" customFormat="1" ht="10.8" x14ac:dyDescent="0.2">
      <c r="A1" s="35" t="s">
        <v>126</v>
      </c>
      <c r="B1" s="35"/>
      <c r="C1" s="36"/>
      <c r="D1" s="35"/>
      <c r="E1" s="35"/>
      <c r="F1" s="35"/>
      <c r="G1" s="35"/>
      <c r="H1" s="35"/>
      <c r="I1" s="35"/>
      <c r="J1" s="35"/>
      <c r="K1" s="35"/>
      <c r="L1" s="35"/>
      <c r="M1" s="35"/>
      <c r="N1" s="35"/>
      <c r="O1" s="36"/>
      <c r="P1" s="35"/>
      <c r="Q1" s="36"/>
      <c r="R1" s="35"/>
      <c r="S1" s="36"/>
      <c r="T1" s="35"/>
      <c r="U1" s="37"/>
      <c r="V1" s="35"/>
      <c r="W1" s="35"/>
      <c r="X1" s="35"/>
      <c r="Y1" s="35"/>
      <c r="Z1" s="38" t="s">
        <v>55</v>
      </c>
      <c r="AC1" s="39"/>
    </row>
    <row r="2" spans="1:29" s="43" customFormat="1" ht="10.199999999999999" x14ac:dyDescent="0.2">
      <c r="A2" s="40" t="s">
        <v>127</v>
      </c>
      <c r="B2" s="40"/>
      <c r="C2" s="41"/>
      <c r="D2" s="40"/>
      <c r="E2" s="40"/>
      <c r="F2" s="40"/>
      <c r="G2" s="40"/>
      <c r="H2" s="40"/>
      <c r="I2" s="40"/>
      <c r="J2" s="40"/>
      <c r="K2" s="40"/>
      <c r="L2" s="40"/>
      <c r="M2" s="40"/>
      <c r="N2" s="40"/>
      <c r="O2" s="41"/>
      <c r="P2" s="40"/>
      <c r="Q2" s="41"/>
      <c r="R2" s="40"/>
      <c r="S2" s="41"/>
      <c r="T2" s="40"/>
      <c r="U2" s="42"/>
      <c r="V2" s="40"/>
      <c r="W2" s="40"/>
      <c r="X2" s="40"/>
      <c r="Y2" s="40"/>
      <c r="AC2" s="44"/>
    </row>
    <row r="3" spans="1:29" s="43" customFormat="1" ht="15" customHeight="1" x14ac:dyDescent="0.2">
      <c r="A3" s="45" t="s">
        <v>56</v>
      </c>
      <c r="B3" s="40"/>
      <c r="C3" s="41"/>
      <c r="D3" s="40"/>
      <c r="E3" s="41"/>
      <c r="F3" s="40"/>
      <c r="G3" s="41"/>
      <c r="H3" s="40"/>
      <c r="I3" s="41"/>
      <c r="J3" s="40"/>
      <c r="K3" s="41"/>
      <c r="L3" s="40"/>
      <c r="M3" s="42"/>
      <c r="N3" s="40"/>
      <c r="O3" s="41"/>
      <c r="P3" s="40"/>
      <c r="Q3" s="41"/>
      <c r="R3" s="40"/>
      <c r="S3" s="41"/>
      <c r="T3" s="40"/>
      <c r="U3" s="41"/>
      <c r="V3" s="41"/>
      <c r="W3" s="41"/>
      <c r="X3" s="41"/>
      <c r="Y3" s="46"/>
      <c r="AB3" s="44"/>
    </row>
    <row r="4" spans="1:29" s="51" customFormat="1" ht="10.5" customHeight="1" x14ac:dyDescent="0.2">
      <c r="A4" s="47" t="s">
        <v>135</v>
      </c>
      <c r="B4" s="48"/>
      <c r="C4" s="49" t="s">
        <v>57</v>
      </c>
      <c r="D4" s="49"/>
      <c r="E4" s="49"/>
      <c r="F4" s="49"/>
      <c r="G4" s="49"/>
      <c r="H4" s="49"/>
      <c r="I4" s="49"/>
      <c r="J4" s="49"/>
      <c r="K4" s="49"/>
      <c r="L4" s="49"/>
      <c r="M4" s="49"/>
      <c r="N4" s="49"/>
      <c r="O4" s="49"/>
      <c r="P4" s="50"/>
      <c r="Q4" s="49" t="s">
        <v>58</v>
      </c>
      <c r="R4" s="49"/>
      <c r="S4" s="49"/>
      <c r="T4" s="49"/>
      <c r="U4" s="49"/>
      <c r="V4" s="49"/>
      <c r="W4" s="49"/>
      <c r="X4" s="49"/>
      <c r="Y4" s="49"/>
      <c r="AC4" s="52"/>
    </row>
    <row r="5" spans="1:29" s="51" customFormat="1" ht="10.5" customHeight="1" x14ac:dyDescent="0.2">
      <c r="A5" s="53"/>
      <c r="B5" s="48"/>
      <c r="C5" s="54" t="s">
        <v>59</v>
      </c>
      <c r="D5" s="54"/>
      <c r="E5" s="54"/>
      <c r="F5" s="54"/>
      <c r="G5" s="54"/>
      <c r="H5" s="54"/>
      <c r="I5" s="54"/>
      <c r="J5" s="54"/>
      <c r="K5" s="54"/>
      <c r="L5" s="54"/>
      <c r="M5" s="54"/>
      <c r="N5" s="54"/>
      <c r="O5" s="54"/>
      <c r="P5" s="50"/>
      <c r="Q5" s="54" t="s">
        <v>60</v>
      </c>
      <c r="R5" s="55"/>
      <c r="S5" s="55"/>
      <c r="T5" s="55"/>
      <c r="U5" s="55"/>
      <c r="V5" s="55"/>
      <c r="W5" s="55"/>
      <c r="X5" s="55"/>
      <c r="Y5" s="55"/>
      <c r="AC5" s="52"/>
    </row>
    <row r="6" spans="1:29" s="51" customFormat="1" ht="10.5" customHeight="1" x14ac:dyDescent="0.2">
      <c r="A6" s="53"/>
      <c r="B6" s="48"/>
      <c r="C6" s="56" t="s">
        <v>61</v>
      </c>
      <c r="D6" s="50"/>
      <c r="E6" s="57" t="s">
        <v>62</v>
      </c>
      <c r="F6" s="57"/>
      <c r="G6" s="57"/>
      <c r="H6" s="57"/>
      <c r="I6" s="57"/>
      <c r="J6" s="57"/>
      <c r="K6" s="57"/>
      <c r="L6" s="57"/>
      <c r="M6" s="57"/>
      <c r="N6" s="58"/>
      <c r="O6" s="58"/>
      <c r="P6" s="56"/>
      <c r="Q6" s="56" t="s">
        <v>61</v>
      </c>
      <c r="R6" s="56"/>
      <c r="S6" s="58" t="s">
        <v>63</v>
      </c>
      <c r="T6" s="58"/>
      <c r="U6" s="58" t="s">
        <v>64</v>
      </c>
      <c r="V6" s="58"/>
      <c r="W6" s="58"/>
      <c r="X6" s="58"/>
      <c r="Y6" s="58" t="s">
        <v>9</v>
      </c>
      <c r="AC6" s="52"/>
    </row>
    <row r="7" spans="1:29" s="51" customFormat="1" ht="10.5" customHeight="1" x14ac:dyDescent="0.2">
      <c r="A7" s="53"/>
      <c r="B7" s="48"/>
      <c r="C7" s="56"/>
      <c r="D7" s="50"/>
      <c r="E7" s="54" t="s">
        <v>65</v>
      </c>
      <c r="F7" s="54"/>
      <c r="G7" s="54"/>
      <c r="H7" s="54"/>
      <c r="I7" s="54"/>
      <c r="J7" s="54"/>
      <c r="K7" s="54"/>
      <c r="L7" s="54"/>
      <c r="M7" s="54"/>
      <c r="N7" s="59"/>
      <c r="O7" s="59"/>
      <c r="P7" s="56"/>
      <c r="Q7" s="56"/>
      <c r="R7" s="56"/>
      <c r="S7" s="56" t="s">
        <v>66</v>
      </c>
      <c r="T7" s="56"/>
      <c r="U7" s="56" t="s">
        <v>67</v>
      </c>
      <c r="V7" s="56"/>
      <c r="W7" s="56"/>
      <c r="X7" s="56"/>
      <c r="Y7" s="56" t="s">
        <v>68</v>
      </c>
      <c r="AC7" s="52"/>
    </row>
    <row r="8" spans="1:29" s="51" customFormat="1" ht="10.5" customHeight="1" x14ac:dyDescent="0.2">
      <c r="A8" s="53"/>
      <c r="B8" s="48"/>
      <c r="C8" s="56"/>
      <c r="D8" s="56"/>
      <c r="E8" s="56">
        <v>1</v>
      </c>
      <c r="F8" s="56"/>
      <c r="G8" s="56">
        <v>2</v>
      </c>
      <c r="H8" s="56"/>
      <c r="I8" s="56">
        <v>3</v>
      </c>
      <c r="J8" s="56"/>
      <c r="K8" s="56">
        <v>4</v>
      </c>
      <c r="L8" s="56"/>
      <c r="M8" s="56">
        <v>5</v>
      </c>
      <c r="N8" s="56"/>
      <c r="O8" s="56" t="s">
        <v>69</v>
      </c>
      <c r="P8" s="56"/>
      <c r="Q8" s="56"/>
      <c r="R8" s="56"/>
      <c r="S8" s="56"/>
      <c r="T8" s="56"/>
      <c r="U8" s="56" t="s">
        <v>70</v>
      </c>
      <c r="V8" s="56"/>
      <c r="W8" s="56"/>
      <c r="X8" s="56"/>
      <c r="Y8" s="56"/>
      <c r="AC8" s="52"/>
    </row>
    <row r="9" spans="1:29" s="51" customFormat="1" ht="10.5" customHeight="1" x14ac:dyDescent="0.2">
      <c r="A9" s="53"/>
      <c r="B9" s="48"/>
      <c r="C9" s="56"/>
      <c r="D9" s="56"/>
      <c r="E9" s="56"/>
      <c r="F9" s="56"/>
      <c r="G9" s="56"/>
      <c r="H9" s="56"/>
      <c r="I9" s="56"/>
      <c r="J9" s="56"/>
      <c r="K9" s="56"/>
      <c r="L9" s="56"/>
      <c r="M9" s="56"/>
      <c r="N9" s="56"/>
      <c r="O9" s="56"/>
      <c r="P9" s="56"/>
      <c r="Q9" s="56" t="s">
        <v>0</v>
      </c>
      <c r="R9" s="56"/>
      <c r="S9" s="56" t="s">
        <v>71</v>
      </c>
      <c r="T9" s="56"/>
      <c r="U9" s="56" t="s">
        <v>72</v>
      </c>
      <c r="V9" s="56"/>
      <c r="W9" s="180" t="s">
        <v>73</v>
      </c>
      <c r="X9" s="180"/>
      <c r="Y9" s="180"/>
      <c r="Z9" s="60"/>
      <c r="AA9" s="60"/>
      <c r="AB9" s="60"/>
      <c r="AC9" s="61"/>
    </row>
    <row r="10" spans="1:29" s="51" customFormat="1" ht="10.5" customHeight="1" x14ac:dyDescent="0.2">
      <c r="A10" s="59"/>
      <c r="B10" s="48"/>
      <c r="C10" s="59"/>
      <c r="D10" s="56"/>
      <c r="E10" s="59"/>
      <c r="F10" s="56"/>
      <c r="G10" s="59"/>
      <c r="H10" s="56"/>
      <c r="I10" s="59"/>
      <c r="J10" s="56"/>
      <c r="K10" s="59"/>
      <c r="L10" s="56"/>
      <c r="M10" s="59"/>
      <c r="N10" s="56"/>
      <c r="O10" s="59"/>
      <c r="P10" s="56"/>
      <c r="Q10" s="59"/>
      <c r="R10" s="56"/>
      <c r="S10" s="59" t="s">
        <v>74</v>
      </c>
      <c r="T10" s="56"/>
      <c r="U10" s="59" t="s">
        <v>74</v>
      </c>
      <c r="V10" s="56"/>
      <c r="W10" s="181" t="s">
        <v>75</v>
      </c>
      <c r="X10" s="181"/>
      <c r="Y10" s="181"/>
      <c r="Z10" s="60"/>
      <c r="AA10" s="60"/>
      <c r="AB10" s="60"/>
      <c r="AC10" s="61"/>
    </row>
    <row r="11" spans="1:29" ht="8.25" customHeight="1" x14ac:dyDescent="0.2">
      <c r="A11" s="62"/>
      <c r="B11" s="48"/>
      <c r="C11" s="62"/>
      <c r="D11" s="62"/>
      <c r="E11" s="62"/>
      <c r="F11" s="62"/>
      <c r="G11" s="62"/>
      <c r="H11" s="62"/>
      <c r="I11" s="62"/>
      <c r="J11" s="62"/>
      <c r="K11" s="62"/>
      <c r="L11" s="62"/>
      <c r="M11" s="62"/>
      <c r="N11" s="62"/>
      <c r="O11" s="63"/>
      <c r="P11" s="62"/>
      <c r="Q11" s="63"/>
      <c r="R11" s="62"/>
      <c r="S11" s="63"/>
      <c r="T11" s="62"/>
      <c r="U11" s="63"/>
      <c r="V11" s="62"/>
      <c r="W11" s="182"/>
      <c r="X11" s="182"/>
      <c r="Y11" s="182"/>
      <c r="Z11" s="60"/>
      <c r="AA11" s="60"/>
      <c r="AB11" s="60"/>
    </row>
    <row r="12" spans="1:29" s="69" customFormat="1" ht="10.5" customHeight="1" x14ac:dyDescent="0.2">
      <c r="A12" s="64" t="s">
        <v>128</v>
      </c>
      <c r="B12" s="48"/>
      <c r="C12" s="65"/>
      <c r="D12" s="66"/>
      <c r="E12" s="65"/>
      <c r="F12" s="66"/>
      <c r="G12" s="65"/>
      <c r="H12" s="66"/>
      <c r="I12" s="65"/>
      <c r="J12" s="66"/>
      <c r="K12" s="65"/>
      <c r="L12" s="66"/>
      <c r="M12" s="65"/>
      <c r="N12" s="66"/>
      <c r="O12" s="65"/>
      <c r="P12" s="66"/>
      <c r="Q12" s="65"/>
      <c r="R12" s="66"/>
      <c r="S12" s="65"/>
      <c r="T12" s="66"/>
      <c r="U12" s="65"/>
      <c r="V12" s="66"/>
      <c r="W12" s="99"/>
      <c r="X12" s="99"/>
      <c r="Y12" s="99"/>
      <c r="Z12" s="67"/>
      <c r="AA12" s="68">
        <f t="shared" ref="AA12:AA38" si="0">SUM(E12:O12)-C12</f>
        <v>0</v>
      </c>
      <c r="AB12" s="68">
        <f t="shared" ref="AB12:AB38" si="1">SUM(S12:Y12)-Q12</f>
        <v>0</v>
      </c>
      <c r="AC12" s="52"/>
    </row>
    <row r="13" spans="1:29" ht="10.5" customHeight="1" x14ac:dyDescent="0.2">
      <c r="A13" s="70" t="s">
        <v>76</v>
      </c>
      <c r="B13" s="53"/>
      <c r="C13" s="71"/>
      <c r="D13" s="72"/>
      <c r="E13" s="73"/>
      <c r="F13" s="72"/>
      <c r="G13" s="73"/>
      <c r="H13" s="72"/>
      <c r="I13" s="73"/>
      <c r="J13" s="72"/>
      <c r="K13" s="73"/>
      <c r="L13" s="72"/>
      <c r="M13" s="73"/>
      <c r="N13" s="72"/>
      <c r="O13" s="73"/>
      <c r="P13" s="72"/>
      <c r="Q13" s="73"/>
      <c r="R13" s="72"/>
      <c r="S13" s="73"/>
      <c r="T13" s="72"/>
      <c r="U13" s="73"/>
      <c r="V13" s="72"/>
      <c r="W13" s="100"/>
      <c r="X13" s="100"/>
      <c r="Y13" s="100"/>
      <c r="Z13" s="60"/>
      <c r="AA13" s="74">
        <f t="shared" si="0"/>
        <v>0</v>
      </c>
      <c r="AB13" s="74">
        <f t="shared" si="1"/>
        <v>0</v>
      </c>
    </row>
    <row r="14" spans="1:29" ht="10.5" customHeight="1" x14ac:dyDescent="0.2">
      <c r="A14" s="75" t="s">
        <v>77</v>
      </c>
      <c r="B14" s="53"/>
      <c r="C14" s="71"/>
      <c r="D14" s="72"/>
      <c r="E14" s="71"/>
      <c r="F14" s="72"/>
      <c r="G14" s="71"/>
      <c r="H14" s="72"/>
      <c r="I14" s="71"/>
      <c r="J14" s="72"/>
      <c r="K14" s="71"/>
      <c r="L14" s="72"/>
      <c r="M14" s="71"/>
      <c r="N14" s="72"/>
      <c r="O14" s="71"/>
      <c r="P14" s="72"/>
      <c r="Q14" s="71"/>
      <c r="R14" s="72"/>
      <c r="S14" s="71"/>
      <c r="T14" s="72"/>
      <c r="U14" s="71"/>
      <c r="V14" s="72"/>
      <c r="W14" s="98"/>
      <c r="X14" s="98"/>
      <c r="Y14" s="98"/>
      <c r="AA14" s="74">
        <f t="shared" si="0"/>
        <v>0</v>
      </c>
      <c r="AB14" s="74">
        <f t="shared" si="1"/>
        <v>0</v>
      </c>
    </row>
    <row r="15" spans="1:29" ht="10.5" customHeight="1" x14ac:dyDescent="0.2">
      <c r="A15" s="75" t="s">
        <v>78</v>
      </c>
      <c r="B15" s="53"/>
      <c r="C15" s="71"/>
      <c r="D15" s="72"/>
      <c r="E15" s="71"/>
      <c r="F15" s="72"/>
      <c r="G15" s="71"/>
      <c r="H15" s="72"/>
      <c r="I15" s="71"/>
      <c r="J15" s="72"/>
      <c r="K15" s="71"/>
      <c r="L15" s="72"/>
      <c r="M15" s="71"/>
      <c r="N15" s="72"/>
      <c r="O15" s="71"/>
      <c r="P15" s="72"/>
      <c r="Q15" s="71"/>
      <c r="R15" s="72"/>
      <c r="S15" s="71"/>
      <c r="T15" s="72"/>
      <c r="U15" s="71"/>
      <c r="V15" s="72"/>
      <c r="W15" s="98"/>
      <c r="X15" s="98"/>
      <c r="Y15" s="98"/>
      <c r="AA15" s="74">
        <f t="shared" si="0"/>
        <v>0</v>
      </c>
      <c r="AB15" s="74">
        <f t="shared" si="1"/>
        <v>0</v>
      </c>
    </row>
    <row r="16" spans="1:29" ht="10.5" customHeight="1" x14ac:dyDescent="0.2">
      <c r="A16" s="75" t="s">
        <v>79</v>
      </c>
      <c r="B16" s="53"/>
      <c r="C16" s="71"/>
      <c r="D16" s="72"/>
      <c r="E16" s="71"/>
      <c r="F16" s="72"/>
      <c r="G16" s="71"/>
      <c r="H16" s="72"/>
      <c r="I16" s="71"/>
      <c r="J16" s="72"/>
      <c r="K16" s="71"/>
      <c r="L16" s="72"/>
      <c r="M16" s="71"/>
      <c r="N16" s="72"/>
      <c r="O16" s="71"/>
      <c r="P16" s="72"/>
      <c r="Q16" s="71"/>
      <c r="R16" s="72"/>
      <c r="S16" s="71"/>
      <c r="T16" s="72"/>
      <c r="U16" s="71"/>
      <c r="V16" s="72"/>
      <c r="W16" s="98"/>
      <c r="X16" s="98"/>
      <c r="Y16" s="98"/>
      <c r="Z16" s="60"/>
      <c r="AA16" s="74">
        <f t="shared" si="0"/>
        <v>0</v>
      </c>
      <c r="AB16" s="74">
        <f t="shared" si="1"/>
        <v>0</v>
      </c>
    </row>
    <row r="17" spans="1:28" ht="10.5" customHeight="1" x14ac:dyDescent="0.2">
      <c r="A17" s="75" t="s">
        <v>80</v>
      </c>
      <c r="B17" s="53"/>
      <c r="C17" s="71"/>
      <c r="D17" s="72"/>
      <c r="E17" s="71"/>
      <c r="F17" s="72"/>
      <c r="G17" s="71"/>
      <c r="H17" s="72"/>
      <c r="I17" s="71"/>
      <c r="J17" s="72"/>
      <c r="K17" s="71"/>
      <c r="L17" s="72"/>
      <c r="M17" s="71"/>
      <c r="N17" s="72"/>
      <c r="O17" s="71"/>
      <c r="P17" s="72"/>
      <c r="Q17" s="71"/>
      <c r="R17" s="72"/>
      <c r="S17" s="71"/>
      <c r="T17" s="72"/>
      <c r="U17" s="71"/>
      <c r="V17" s="72"/>
      <c r="W17" s="98"/>
      <c r="X17" s="98"/>
      <c r="Y17" s="98"/>
      <c r="Z17" s="51"/>
      <c r="AA17" s="74">
        <f t="shared" si="0"/>
        <v>0</v>
      </c>
      <c r="AB17" s="74">
        <f t="shared" si="1"/>
        <v>0</v>
      </c>
    </row>
    <row r="18" spans="1:28" ht="10.5" customHeight="1" x14ac:dyDescent="0.2">
      <c r="A18" s="75" t="s">
        <v>81</v>
      </c>
      <c r="B18" s="53"/>
      <c r="C18" s="71"/>
      <c r="D18" s="72"/>
      <c r="E18" s="71"/>
      <c r="F18" s="72"/>
      <c r="G18" s="71"/>
      <c r="H18" s="72"/>
      <c r="I18" s="71"/>
      <c r="J18" s="72"/>
      <c r="K18" s="71"/>
      <c r="L18" s="72"/>
      <c r="M18" s="71"/>
      <c r="N18" s="72"/>
      <c r="O18" s="71"/>
      <c r="P18" s="72"/>
      <c r="Q18" s="71"/>
      <c r="R18" s="72"/>
      <c r="S18" s="71"/>
      <c r="T18" s="72"/>
      <c r="U18" s="71"/>
      <c r="V18" s="72"/>
      <c r="W18" s="98"/>
      <c r="X18" s="98"/>
      <c r="Y18" s="98"/>
      <c r="AA18" s="74">
        <f t="shared" si="0"/>
        <v>0</v>
      </c>
      <c r="AB18" s="74">
        <f t="shared" si="1"/>
        <v>0</v>
      </c>
    </row>
    <row r="19" spans="1:28" ht="10.5" customHeight="1" x14ac:dyDescent="0.2">
      <c r="A19" s="75" t="s">
        <v>82</v>
      </c>
      <c r="B19" s="53"/>
      <c r="C19" s="71"/>
      <c r="D19" s="72"/>
      <c r="E19" s="71"/>
      <c r="F19" s="72"/>
      <c r="G19" s="71"/>
      <c r="H19" s="72"/>
      <c r="I19" s="71"/>
      <c r="J19" s="72"/>
      <c r="K19" s="71"/>
      <c r="L19" s="72"/>
      <c r="M19" s="71"/>
      <c r="N19" s="72"/>
      <c r="O19" s="71"/>
      <c r="P19" s="72"/>
      <c r="Q19" s="71"/>
      <c r="R19" s="72"/>
      <c r="S19" s="71"/>
      <c r="T19" s="72"/>
      <c r="U19" s="71"/>
      <c r="V19" s="72"/>
      <c r="W19" s="98"/>
      <c r="X19" s="98"/>
      <c r="Y19" s="98"/>
      <c r="Z19" s="60"/>
      <c r="AA19" s="74">
        <f t="shared" si="0"/>
        <v>0</v>
      </c>
      <c r="AB19" s="74">
        <f t="shared" si="1"/>
        <v>0</v>
      </c>
    </row>
    <row r="20" spans="1:28" ht="10.5" customHeight="1" x14ac:dyDescent="0.2">
      <c r="A20" s="75" t="s">
        <v>83</v>
      </c>
      <c r="B20" s="53"/>
      <c r="C20" s="71"/>
      <c r="D20" s="72"/>
      <c r="E20" s="71"/>
      <c r="F20" s="72"/>
      <c r="G20" s="71"/>
      <c r="H20" s="72"/>
      <c r="I20" s="71"/>
      <c r="J20" s="72"/>
      <c r="K20" s="71"/>
      <c r="L20" s="72"/>
      <c r="M20" s="71"/>
      <c r="N20" s="72"/>
      <c r="O20" s="71"/>
      <c r="P20" s="72"/>
      <c r="Q20" s="71"/>
      <c r="R20" s="72"/>
      <c r="S20" s="71"/>
      <c r="T20" s="72"/>
      <c r="U20" s="71"/>
      <c r="V20" s="72"/>
      <c r="W20" s="98"/>
      <c r="X20" s="98"/>
      <c r="Y20" s="98"/>
      <c r="Z20" s="60"/>
      <c r="AA20" s="74">
        <f t="shared" si="0"/>
        <v>0</v>
      </c>
      <c r="AB20" s="74">
        <f t="shared" si="1"/>
        <v>0</v>
      </c>
    </row>
    <row r="21" spans="1:28" ht="10.5" customHeight="1" x14ac:dyDescent="0.2">
      <c r="A21" s="75" t="s">
        <v>84</v>
      </c>
      <c r="B21" s="53"/>
      <c r="C21" s="71"/>
      <c r="D21" s="72"/>
      <c r="E21" s="71"/>
      <c r="F21" s="72"/>
      <c r="G21" s="71"/>
      <c r="H21" s="72"/>
      <c r="I21" s="71"/>
      <c r="J21" s="72"/>
      <c r="K21" s="71"/>
      <c r="L21" s="72"/>
      <c r="M21" s="71"/>
      <c r="N21" s="72"/>
      <c r="O21" s="71"/>
      <c r="P21" s="72"/>
      <c r="Q21" s="71"/>
      <c r="R21" s="72"/>
      <c r="S21" s="71"/>
      <c r="T21" s="72"/>
      <c r="U21" s="71"/>
      <c r="V21" s="72"/>
      <c r="W21" s="98"/>
      <c r="X21" s="98"/>
      <c r="Y21" s="98"/>
      <c r="Z21" s="60"/>
      <c r="AA21" s="74">
        <f t="shared" si="0"/>
        <v>0</v>
      </c>
      <c r="AB21" s="74">
        <f t="shared" si="1"/>
        <v>0</v>
      </c>
    </row>
    <row r="22" spans="1:28" ht="10.5" customHeight="1" x14ac:dyDescent="0.2">
      <c r="A22" s="75" t="s">
        <v>85</v>
      </c>
      <c r="B22" s="53"/>
      <c r="C22" s="71"/>
      <c r="D22" s="72"/>
      <c r="E22" s="71"/>
      <c r="F22" s="72"/>
      <c r="G22" s="71"/>
      <c r="H22" s="72"/>
      <c r="I22" s="71"/>
      <c r="J22" s="72"/>
      <c r="K22" s="71"/>
      <c r="L22" s="72"/>
      <c r="M22" s="71"/>
      <c r="N22" s="72"/>
      <c r="O22" s="71"/>
      <c r="P22" s="72"/>
      <c r="Q22" s="71"/>
      <c r="R22" s="72"/>
      <c r="S22" s="71"/>
      <c r="T22" s="72"/>
      <c r="U22" s="71"/>
      <c r="V22" s="72"/>
      <c r="W22" s="98"/>
      <c r="X22" s="98"/>
      <c r="Y22" s="98"/>
      <c r="Z22" s="51"/>
      <c r="AA22" s="74">
        <f t="shared" si="0"/>
        <v>0</v>
      </c>
      <c r="AB22" s="74">
        <f t="shared" si="1"/>
        <v>0</v>
      </c>
    </row>
    <row r="23" spans="1:28" ht="10.5" customHeight="1" x14ac:dyDescent="0.2">
      <c r="A23" s="75" t="s">
        <v>86</v>
      </c>
      <c r="B23" s="53"/>
      <c r="C23" s="71"/>
      <c r="D23" s="72"/>
      <c r="E23" s="71"/>
      <c r="F23" s="72"/>
      <c r="G23" s="71"/>
      <c r="H23" s="72"/>
      <c r="I23" s="71"/>
      <c r="J23" s="72"/>
      <c r="K23" s="71"/>
      <c r="L23" s="72"/>
      <c r="M23" s="71"/>
      <c r="N23" s="72"/>
      <c r="O23" s="71"/>
      <c r="P23" s="72"/>
      <c r="Q23" s="71"/>
      <c r="R23" s="72"/>
      <c r="S23" s="71"/>
      <c r="T23" s="72"/>
      <c r="U23" s="71"/>
      <c r="V23" s="72"/>
      <c r="W23" s="98"/>
      <c r="X23" s="98"/>
      <c r="Y23" s="98"/>
      <c r="AA23" s="74">
        <f t="shared" si="0"/>
        <v>0</v>
      </c>
      <c r="AB23" s="74">
        <f t="shared" si="1"/>
        <v>0</v>
      </c>
    </row>
    <row r="24" spans="1:28" ht="10.5" customHeight="1" x14ac:dyDescent="0.2">
      <c r="A24" s="75" t="s">
        <v>87</v>
      </c>
      <c r="B24" s="53"/>
      <c r="C24" s="71"/>
      <c r="D24" s="72"/>
      <c r="E24" s="71"/>
      <c r="F24" s="72"/>
      <c r="G24" s="71"/>
      <c r="H24" s="72"/>
      <c r="I24" s="71"/>
      <c r="J24" s="72"/>
      <c r="K24" s="71"/>
      <c r="L24" s="72"/>
      <c r="M24" s="71"/>
      <c r="N24" s="72"/>
      <c r="O24" s="71"/>
      <c r="P24" s="72"/>
      <c r="Q24" s="71"/>
      <c r="R24" s="72"/>
      <c r="S24" s="71"/>
      <c r="T24" s="72"/>
      <c r="U24" s="71"/>
      <c r="V24" s="72"/>
      <c r="W24" s="98"/>
      <c r="X24" s="98"/>
      <c r="Y24" s="98"/>
      <c r="AA24" s="74">
        <f t="shared" si="0"/>
        <v>0</v>
      </c>
      <c r="AB24" s="74">
        <f t="shared" si="1"/>
        <v>0</v>
      </c>
    </row>
    <row r="25" spans="1:28" ht="10.5" customHeight="1" x14ac:dyDescent="0.2">
      <c r="A25" s="75" t="s">
        <v>88</v>
      </c>
      <c r="B25" s="53"/>
      <c r="C25" s="71"/>
      <c r="D25" s="72"/>
      <c r="E25" s="71"/>
      <c r="F25" s="72"/>
      <c r="G25" s="71"/>
      <c r="H25" s="72"/>
      <c r="I25" s="71"/>
      <c r="J25" s="72"/>
      <c r="K25" s="71"/>
      <c r="L25" s="72"/>
      <c r="M25" s="71"/>
      <c r="N25" s="72"/>
      <c r="O25" s="71"/>
      <c r="P25" s="72"/>
      <c r="Q25" s="71"/>
      <c r="R25" s="72"/>
      <c r="S25" s="71"/>
      <c r="T25" s="72"/>
      <c r="U25" s="71"/>
      <c r="V25" s="72"/>
      <c r="W25" s="98"/>
      <c r="X25" s="98"/>
      <c r="Y25" s="98"/>
      <c r="AA25" s="74">
        <f t="shared" si="0"/>
        <v>0</v>
      </c>
      <c r="AB25" s="74">
        <f t="shared" si="1"/>
        <v>0</v>
      </c>
    </row>
    <row r="26" spans="1:28" ht="10.5" customHeight="1" x14ac:dyDescent="0.2">
      <c r="A26" s="75" t="s">
        <v>89</v>
      </c>
      <c r="B26" s="53"/>
      <c r="C26" s="71"/>
      <c r="D26" s="72"/>
      <c r="E26" s="71"/>
      <c r="F26" s="72"/>
      <c r="G26" s="71"/>
      <c r="H26" s="72"/>
      <c r="I26" s="71"/>
      <c r="J26" s="72"/>
      <c r="K26" s="71"/>
      <c r="L26" s="72"/>
      <c r="M26" s="71"/>
      <c r="N26" s="72"/>
      <c r="O26" s="71"/>
      <c r="P26" s="72"/>
      <c r="Q26" s="71"/>
      <c r="R26" s="72"/>
      <c r="S26" s="71"/>
      <c r="T26" s="72"/>
      <c r="U26" s="71"/>
      <c r="V26" s="72"/>
      <c r="W26" s="98"/>
      <c r="X26" s="98"/>
      <c r="Y26" s="98"/>
      <c r="AA26" s="74">
        <f t="shared" si="0"/>
        <v>0</v>
      </c>
      <c r="AB26" s="74">
        <f t="shared" si="1"/>
        <v>0</v>
      </c>
    </row>
    <row r="27" spans="1:28" ht="10.5" customHeight="1" x14ac:dyDescent="0.2">
      <c r="A27" s="75" t="s">
        <v>90</v>
      </c>
      <c r="B27" s="53"/>
      <c r="C27" s="71"/>
      <c r="D27" s="72"/>
      <c r="E27" s="71"/>
      <c r="F27" s="72"/>
      <c r="G27" s="71"/>
      <c r="H27" s="72"/>
      <c r="I27" s="71"/>
      <c r="J27" s="72"/>
      <c r="K27" s="71"/>
      <c r="L27" s="72"/>
      <c r="M27" s="71"/>
      <c r="N27" s="72"/>
      <c r="O27" s="71"/>
      <c r="P27" s="72"/>
      <c r="Q27" s="71"/>
      <c r="R27" s="72"/>
      <c r="S27" s="71"/>
      <c r="T27" s="72"/>
      <c r="U27" s="71"/>
      <c r="V27" s="72"/>
      <c r="W27" s="98"/>
      <c r="X27" s="98"/>
      <c r="Y27" s="98"/>
      <c r="Z27" s="51"/>
      <c r="AA27" s="74">
        <f t="shared" si="0"/>
        <v>0</v>
      </c>
      <c r="AB27" s="74">
        <f t="shared" si="1"/>
        <v>0</v>
      </c>
    </row>
    <row r="28" spans="1:28" ht="10.5" customHeight="1" x14ac:dyDescent="0.2">
      <c r="A28" s="75" t="s">
        <v>91</v>
      </c>
      <c r="B28" s="53"/>
      <c r="C28" s="71"/>
      <c r="D28" s="72"/>
      <c r="E28" s="71"/>
      <c r="F28" s="72"/>
      <c r="G28" s="71"/>
      <c r="H28" s="72"/>
      <c r="I28" s="71"/>
      <c r="J28" s="72"/>
      <c r="K28" s="71"/>
      <c r="L28" s="72"/>
      <c r="M28" s="71"/>
      <c r="N28" s="72"/>
      <c r="O28" s="71"/>
      <c r="P28" s="72"/>
      <c r="Q28" s="71"/>
      <c r="R28" s="72"/>
      <c r="S28" s="71"/>
      <c r="T28" s="72"/>
      <c r="U28" s="71"/>
      <c r="V28" s="72"/>
      <c r="W28" s="98"/>
      <c r="X28" s="98"/>
      <c r="Y28" s="98"/>
      <c r="AA28" s="74">
        <f t="shared" si="0"/>
        <v>0</v>
      </c>
      <c r="AB28" s="74">
        <f t="shared" si="1"/>
        <v>0</v>
      </c>
    </row>
    <row r="29" spans="1:28" ht="10.5" customHeight="1" x14ac:dyDescent="0.2">
      <c r="A29" s="75" t="s">
        <v>92</v>
      </c>
      <c r="B29" s="53"/>
      <c r="C29" s="71"/>
      <c r="D29" s="72"/>
      <c r="E29" s="71"/>
      <c r="F29" s="72"/>
      <c r="G29" s="71"/>
      <c r="H29" s="72"/>
      <c r="I29" s="71"/>
      <c r="J29" s="72"/>
      <c r="K29" s="71"/>
      <c r="L29" s="72"/>
      <c r="M29" s="71"/>
      <c r="N29" s="72"/>
      <c r="O29" s="71"/>
      <c r="P29" s="72"/>
      <c r="Q29" s="71"/>
      <c r="R29" s="72"/>
      <c r="S29" s="71"/>
      <c r="T29" s="72"/>
      <c r="U29" s="71"/>
      <c r="V29" s="72"/>
      <c r="W29" s="98"/>
      <c r="X29" s="98"/>
      <c r="Y29" s="98"/>
      <c r="AA29" s="74">
        <f t="shared" si="0"/>
        <v>0</v>
      </c>
      <c r="AB29" s="74">
        <f t="shared" si="1"/>
        <v>0</v>
      </c>
    </row>
    <row r="30" spans="1:28" ht="10.5" customHeight="1" x14ac:dyDescent="0.2">
      <c r="A30" s="75" t="s">
        <v>93</v>
      </c>
      <c r="B30" s="53"/>
      <c r="C30" s="71"/>
      <c r="D30" s="72"/>
      <c r="E30" s="71"/>
      <c r="F30" s="72"/>
      <c r="G30" s="71"/>
      <c r="H30" s="72"/>
      <c r="I30" s="71"/>
      <c r="J30" s="72"/>
      <c r="K30" s="71"/>
      <c r="L30" s="72"/>
      <c r="M30" s="71"/>
      <c r="N30" s="72"/>
      <c r="O30" s="71"/>
      <c r="P30" s="72"/>
      <c r="Q30" s="71"/>
      <c r="R30" s="72"/>
      <c r="S30" s="71"/>
      <c r="T30" s="72"/>
      <c r="U30" s="71"/>
      <c r="V30" s="72"/>
      <c r="W30" s="98"/>
      <c r="X30" s="98"/>
      <c r="Y30" s="98"/>
      <c r="AA30" s="74">
        <f t="shared" si="0"/>
        <v>0</v>
      </c>
      <c r="AB30" s="74">
        <f t="shared" si="1"/>
        <v>0</v>
      </c>
    </row>
    <row r="31" spans="1:28" ht="10.5" customHeight="1" x14ac:dyDescent="0.2">
      <c r="A31" s="75" t="s">
        <v>94</v>
      </c>
      <c r="B31" s="53"/>
      <c r="C31" s="71"/>
      <c r="D31" s="72"/>
      <c r="E31" s="71"/>
      <c r="F31" s="72"/>
      <c r="G31" s="71"/>
      <c r="H31" s="72"/>
      <c r="I31" s="71"/>
      <c r="J31" s="72"/>
      <c r="K31" s="71"/>
      <c r="L31" s="72"/>
      <c r="M31" s="71"/>
      <c r="N31" s="72"/>
      <c r="O31" s="71"/>
      <c r="P31" s="72"/>
      <c r="Q31" s="71"/>
      <c r="R31" s="72"/>
      <c r="S31" s="71"/>
      <c r="T31" s="72"/>
      <c r="U31" s="71"/>
      <c r="V31" s="72"/>
      <c r="W31" s="98"/>
      <c r="X31" s="98"/>
      <c r="Y31" s="98"/>
      <c r="AA31" s="74">
        <f t="shared" si="0"/>
        <v>0</v>
      </c>
      <c r="AB31" s="74">
        <f t="shared" si="1"/>
        <v>0</v>
      </c>
    </row>
    <row r="32" spans="1:28" ht="10.5" customHeight="1" x14ac:dyDescent="0.2">
      <c r="A32" s="75" t="s">
        <v>95</v>
      </c>
      <c r="B32" s="53"/>
      <c r="C32" s="71"/>
      <c r="D32" s="72"/>
      <c r="E32" s="71"/>
      <c r="F32" s="72"/>
      <c r="G32" s="71"/>
      <c r="H32" s="72"/>
      <c r="I32" s="71"/>
      <c r="J32" s="72"/>
      <c r="K32" s="71"/>
      <c r="L32" s="72"/>
      <c r="M32" s="71"/>
      <c r="N32" s="72"/>
      <c r="O32" s="71"/>
      <c r="P32" s="72"/>
      <c r="Q32" s="71"/>
      <c r="R32" s="72"/>
      <c r="S32" s="71"/>
      <c r="T32" s="72"/>
      <c r="U32" s="71"/>
      <c r="V32" s="72"/>
      <c r="W32" s="98"/>
      <c r="X32" s="98"/>
      <c r="Y32" s="98"/>
      <c r="Z32" s="51"/>
      <c r="AA32" s="74">
        <f t="shared" si="0"/>
        <v>0</v>
      </c>
      <c r="AB32" s="74">
        <f t="shared" si="1"/>
        <v>0</v>
      </c>
    </row>
    <row r="33" spans="1:29" ht="10.5" customHeight="1" x14ac:dyDescent="0.2">
      <c r="A33" s="75" t="s">
        <v>96</v>
      </c>
      <c r="B33" s="53"/>
      <c r="C33" s="71"/>
      <c r="D33" s="72"/>
      <c r="E33" s="71"/>
      <c r="F33" s="72"/>
      <c r="G33" s="71"/>
      <c r="H33" s="72"/>
      <c r="I33" s="71"/>
      <c r="J33" s="72"/>
      <c r="K33" s="71"/>
      <c r="L33" s="72"/>
      <c r="M33" s="71"/>
      <c r="N33" s="72"/>
      <c r="O33" s="71"/>
      <c r="P33" s="72"/>
      <c r="Q33" s="71"/>
      <c r="R33" s="72"/>
      <c r="S33" s="71"/>
      <c r="T33" s="72"/>
      <c r="U33" s="71"/>
      <c r="V33" s="72"/>
      <c r="W33" s="98"/>
      <c r="X33" s="98"/>
      <c r="Y33" s="98"/>
      <c r="Z33" s="60"/>
      <c r="AA33" s="74">
        <f t="shared" si="0"/>
        <v>0</v>
      </c>
      <c r="AB33" s="74">
        <f t="shared" si="1"/>
        <v>0</v>
      </c>
    </row>
    <row r="34" spans="1:29" ht="10.5" customHeight="1" x14ac:dyDescent="0.2">
      <c r="A34" s="75" t="s">
        <v>97</v>
      </c>
      <c r="B34" s="53"/>
      <c r="C34" s="71"/>
      <c r="D34" s="72"/>
      <c r="E34" s="71"/>
      <c r="F34" s="72"/>
      <c r="G34" s="71"/>
      <c r="H34" s="72"/>
      <c r="I34" s="71"/>
      <c r="J34" s="72"/>
      <c r="K34" s="71"/>
      <c r="L34" s="72"/>
      <c r="M34" s="71"/>
      <c r="N34" s="72"/>
      <c r="O34" s="71"/>
      <c r="P34" s="72"/>
      <c r="Q34" s="71"/>
      <c r="R34" s="72"/>
      <c r="S34" s="71"/>
      <c r="T34" s="72"/>
      <c r="U34" s="71"/>
      <c r="V34" s="72"/>
      <c r="W34" s="98"/>
      <c r="X34" s="98"/>
      <c r="Y34" s="98"/>
      <c r="AA34" s="74">
        <f t="shared" si="0"/>
        <v>0</v>
      </c>
      <c r="AB34" s="74">
        <f t="shared" si="1"/>
        <v>0</v>
      </c>
    </row>
    <row r="35" spans="1:29" ht="10.5" customHeight="1" x14ac:dyDescent="0.2">
      <c r="A35" s="75" t="s">
        <v>98</v>
      </c>
      <c r="B35" s="53"/>
      <c r="C35" s="71"/>
      <c r="D35" s="72"/>
      <c r="E35" s="71"/>
      <c r="F35" s="72"/>
      <c r="G35" s="71"/>
      <c r="H35" s="72"/>
      <c r="I35" s="71"/>
      <c r="J35" s="72"/>
      <c r="K35" s="71"/>
      <c r="L35" s="72"/>
      <c r="M35" s="71"/>
      <c r="N35" s="72"/>
      <c r="O35" s="71"/>
      <c r="P35" s="72"/>
      <c r="Q35" s="71"/>
      <c r="R35" s="72"/>
      <c r="S35" s="71"/>
      <c r="T35" s="72"/>
      <c r="U35" s="71"/>
      <c r="V35" s="72"/>
      <c r="W35" s="98"/>
      <c r="X35" s="98"/>
      <c r="Y35" s="98"/>
      <c r="AA35" s="74">
        <f t="shared" si="0"/>
        <v>0</v>
      </c>
      <c r="AB35" s="74">
        <f t="shared" si="1"/>
        <v>0</v>
      </c>
    </row>
    <row r="36" spans="1:29" ht="10.5" customHeight="1" x14ac:dyDescent="0.2">
      <c r="A36" s="75" t="s">
        <v>99</v>
      </c>
      <c r="B36" s="53"/>
      <c r="C36" s="71"/>
      <c r="D36" s="72"/>
      <c r="E36" s="71"/>
      <c r="F36" s="72"/>
      <c r="G36" s="71"/>
      <c r="H36" s="72"/>
      <c r="I36" s="71"/>
      <c r="J36" s="72"/>
      <c r="K36" s="71"/>
      <c r="L36" s="72"/>
      <c r="M36" s="71"/>
      <c r="N36" s="72"/>
      <c r="O36" s="71"/>
      <c r="P36" s="72"/>
      <c r="Q36" s="71"/>
      <c r="R36" s="72"/>
      <c r="S36" s="71"/>
      <c r="T36" s="72"/>
      <c r="U36" s="71"/>
      <c r="V36" s="72"/>
      <c r="W36" s="98"/>
      <c r="X36" s="98"/>
      <c r="Y36" s="98"/>
      <c r="AA36" s="74">
        <f t="shared" si="0"/>
        <v>0</v>
      </c>
      <c r="AB36" s="74">
        <f t="shared" si="1"/>
        <v>0</v>
      </c>
    </row>
    <row r="37" spans="1:29" ht="10.5" customHeight="1" x14ac:dyDescent="0.2">
      <c r="A37" s="75" t="s">
        <v>100</v>
      </c>
      <c r="B37" s="53"/>
      <c r="C37" s="71"/>
      <c r="D37" s="72"/>
      <c r="E37" s="71"/>
      <c r="F37" s="72"/>
      <c r="G37" s="71"/>
      <c r="H37" s="72"/>
      <c r="I37" s="71"/>
      <c r="J37" s="72"/>
      <c r="K37" s="71"/>
      <c r="L37" s="72"/>
      <c r="M37" s="71"/>
      <c r="N37" s="72"/>
      <c r="O37" s="71"/>
      <c r="P37" s="72"/>
      <c r="Q37" s="71"/>
      <c r="R37" s="72"/>
      <c r="S37" s="71"/>
      <c r="T37" s="72"/>
      <c r="U37" s="71"/>
      <c r="V37" s="72"/>
      <c r="W37" s="98"/>
      <c r="X37" s="98"/>
      <c r="Y37" s="98"/>
      <c r="AA37" s="74">
        <f t="shared" si="0"/>
        <v>0</v>
      </c>
      <c r="AB37" s="74">
        <f t="shared" si="1"/>
        <v>0</v>
      </c>
    </row>
    <row r="38" spans="1:29" ht="10.5" customHeight="1" x14ac:dyDescent="0.2">
      <c r="A38" s="75" t="s">
        <v>101</v>
      </c>
      <c r="B38" s="53"/>
      <c r="C38" s="71"/>
      <c r="D38" s="72"/>
      <c r="E38" s="71"/>
      <c r="F38" s="72"/>
      <c r="G38" s="71"/>
      <c r="H38" s="72"/>
      <c r="I38" s="71"/>
      <c r="J38" s="72"/>
      <c r="K38" s="71"/>
      <c r="L38" s="72"/>
      <c r="M38" s="71"/>
      <c r="N38" s="72"/>
      <c r="O38" s="71"/>
      <c r="P38" s="72"/>
      <c r="Q38" s="71"/>
      <c r="R38" s="72"/>
      <c r="S38" s="71"/>
      <c r="T38" s="72"/>
      <c r="U38" s="71"/>
      <c r="V38" s="72"/>
      <c r="W38" s="98"/>
      <c r="X38" s="98"/>
      <c r="Y38" s="98"/>
      <c r="AA38" s="74">
        <f t="shared" si="0"/>
        <v>0</v>
      </c>
      <c r="AB38" s="74">
        <f t="shared" si="1"/>
        <v>0</v>
      </c>
    </row>
    <row r="39" spans="1:29" ht="8.25" customHeight="1" x14ac:dyDescent="0.2">
      <c r="A39" s="53"/>
      <c r="B39" s="53"/>
      <c r="C39" s="72"/>
      <c r="D39" s="72"/>
      <c r="E39" s="72"/>
      <c r="F39" s="72"/>
      <c r="G39" s="72"/>
      <c r="H39" s="72"/>
      <c r="I39" s="72"/>
      <c r="J39" s="72"/>
      <c r="K39" s="72"/>
      <c r="L39" s="72"/>
      <c r="M39" s="72"/>
      <c r="N39" s="72"/>
      <c r="O39" s="72"/>
      <c r="P39" s="72"/>
      <c r="Q39" s="72"/>
      <c r="R39" s="72"/>
      <c r="S39" s="72"/>
      <c r="T39" s="72"/>
      <c r="U39" s="72"/>
      <c r="V39" s="72"/>
      <c r="W39" s="177"/>
      <c r="X39" s="177"/>
      <c r="Y39" s="177"/>
      <c r="AA39" s="74"/>
      <c r="AB39" s="74"/>
    </row>
    <row r="40" spans="1:29" s="69" customFormat="1" ht="10.5" customHeight="1" x14ac:dyDescent="0.2">
      <c r="A40" s="48" t="s">
        <v>129</v>
      </c>
      <c r="B40" s="48"/>
      <c r="C40" s="66"/>
      <c r="D40" s="66"/>
      <c r="E40" s="66"/>
      <c r="F40" s="66"/>
      <c r="G40" s="66"/>
      <c r="H40" s="66"/>
      <c r="I40" s="66"/>
      <c r="J40" s="66"/>
      <c r="K40" s="66"/>
      <c r="L40" s="66"/>
      <c r="M40" s="66"/>
      <c r="N40" s="66"/>
      <c r="O40" s="66"/>
      <c r="P40" s="66"/>
      <c r="Q40" s="66"/>
      <c r="R40" s="66"/>
      <c r="S40" s="66"/>
      <c r="T40" s="66"/>
      <c r="U40" s="66"/>
      <c r="V40" s="66"/>
      <c r="W40" s="179"/>
      <c r="X40" s="179"/>
      <c r="Y40" s="179"/>
      <c r="Z40" s="67"/>
      <c r="AA40" s="74"/>
      <c r="AB40" s="74"/>
      <c r="AC40" s="61"/>
    </row>
    <row r="41" spans="1:29" s="69" customFormat="1" ht="10.5" customHeight="1" x14ac:dyDescent="0.2">
      <c r="A41" s="64" t="s">
        <v>130</v>
      </c>
      <c r="B41" s="48"/>
      <c r="C41" s="65"/>
      <c r="D41" s="66"/>
      <c r="E41" s="65"/>
      <c r="F41" s="66"/>
      <c r="G41" s="65"/>
      <c r="H41" s="66"/>
      <c r="I41" s="65"/>
      <c r="J41" s="66"/>
      <c r="K41" s="65"/>
      <c r="L41" s="66"/>
      <c r="M41" s="65"/>
      <c r="N41" s="66"/>
      <c r="O41" s="65"/>
      <c r="P41" s="66"/>
      <c r="Q41" s="65"/>
      <c r="R41" s="66"/>
      <c r="S41" s="65"/>
      <c r="T41" s="66"/>
      <c r="U41" s="65"/>
      <c r="V41" s="66"/>
      <c r="W41" s="99"/>
      <c r="X41" s="99"/>
      <c r="Y41" s="99"/>
      <c r="Z41" s="67"/>
      <c r="AA41" s="68">
        <f t="shared" ref="AA41:AA48" si="2">SUM(E41:O41)-C41</f>
        <v>0</v>
      </c>
      <c r="AB41" s="68">
        <f t="shared" ref="AB41:AB48" si="3">SUM(S41:Y41)-Q41</f>
        <v>0</v>
      </c>
      <c r="AC41" s="52"/>
    </row>
    <row r="42" spans="1:29" ht="10.5" customHeight="1" x14ac:dyDescent="0.2">
      <c r="A42" s="75" t="s">
        <v>102</v>
      </c>
      <c r="B42" s="53"/>
      <c r="C42" s="71"/>
      <c r="D42" s="72"/>
      <c r="E42" s="71"/>
      <c r="F42" s="72"/>
      <c r="G42" s="71"/>
      <c r="H42" s="72"/>
      <c r="I42" s="71"/>
      <c r="J42" s="72"/>
      <c r="K42" s="71"/>
      <c r="L42" s="72"/>
      <c r="M42" s="71"/>
      <c r="N42" s="72"/>
      <c r="O42" s="71"/>
      <c r="P42" s="72"/>
      <c r="Q42" s="71"/>
      <c r="R42" s="72"/>
      <c r="S42" s="71"/>
      <c r="T42" s="72"/>
      <c r="U42" s="71"/>
      <c r="V42" s="72"/>
      <c r="W42" s="100"/>
      <c r="X42" s="100"/>
      <c r="Y42" s="100"/>
      <c r="AA42" s="74">
        <f t="shared" si="2"/>
        <v>0</v>
      </c>
      <c r="AB42" s="74">
        <f t="shared" si="3"/>
        <v>0</v>
      </c>
    </row>
    <row r="43" spans="1:29" ht="10.5" customHeight="1" x14ac:dyDescent="0.2">
      <c r="A43" s="75" t="s">
        <v>103</v>
      </c>
      <c r="B43" s="53"/>
      <c r="C43" s="71"/>
      <c r="D43" s="72"/>
      <c r="E43" s="71"/>
      <c r="F43" s="72"/>
      <c r="G43" s="71"/>
      <c r="H43" s="72"/>
      <c r="I43" s="71"/>
      <c r="J43" s="72"/>
      <c r="K43" s="71"/>
      <c r="L43" s="72"/>
      <c r="M43" s="71"/>
      <c r="N43" s="72"/>
      <c r="O43" s="71"/>
      <c r="P43" s="72"/>
      <c r="Q43" s="71"/>
      <c r="R43" s="72"/>
      <c r="S43" s="71"/>
      <c r="T43" s="72"/>
      <c r="U43" s="71"/>
      <c r="V43" s="72"/>
      <c r="W43" s="98"/>
      <c r="X43" s="98"/>
      <c r="Y43" s="98"/>
      <c r="AA43" s="74">
        <f t="shared" si="2"/>
        <v>0</v>
      </c>
      <c r="AB43" s="74">
        <f t="shared" si="3"/>
        <v>0</v>
      </c>
    </row>
    <row r="44" spans="1:29" ht="10.5" customHeight="1" x14ac:dyDescent="0.2">
      <c r="A44" s="75" t="s">
        <v>104</v>
      </c>
      <c r="B44" s="53"/>
      <c r="C44" s="71"/>
      <c r="D44" s="72"/>
      <c r="E44" s="71"/>
      <c r="F44" s="72"/>
      <c r="G44" s="71"/>
      <c r="H44" s="72"/>
      <c r="I44" s="71"/>
      <c r="J44" s="72"/>
      <c r="K44" s="71"/>
      <c r="L44" s="72"/>
      <c r="M44" s="71"/>
      <c r="N44" s="72"/>
      <c r="O44" s="71"/>
      <c r="P44" s="72"/>
      <c r="Q44" s="71"/>
      <c r="R44" s="72"/>
      <c r="S44" s="71"/>
      <c r="T44" s="72"/>
      <c r="U44" s="71"/>
      <c r="V44" s="72"/>
      <c r="W44" s="98"/>
      <c r="X44" s="98"/>
      <c r="Y44" s="98"/>
      <c r="AA44" s="74">
        <f t="shared" si="2"/>
        <v>0</v>
      </c>
      <c r="AB44" s="74">
        <f t="shared" si="3"/>
        <v>0</v>
      </c>
    </row>
    <row r="45" spans="1:29" ht="10.5" customHeight="1" x14ac:dyDescent="0.2">
      <c r="A45" s="75" t="s">
        <v>105</v>
      </c>
      <c r="B45" s="53"/>
      <c r="C45" s="71"/>
      <c r="D45" s="72"/>
      <c r="E45" s="71"/>
      <c r="F45" s="72"/>
      <c r="G45" s="71"/>
      <c r="H45" s="72"/>
      <c r="I45" s="71"/>
      <c r="J45" s="72"/>
      <c r="K45" s="71"/>
      <c r="L45" s="72"/>
      <c r="M45" s="71"/>
      <c r="N45" s="72"/>
      <c r="O45" s="71"/>
      <c r="P45" s="72"/>
      <c r="Q45" s="71"/>
      <c r="R45" s="72"/>
      <c r="S45" s="71"/>
      <c r="T45" s="72"/>
      <c r="U45" s="71"/>
      <c r="V45" s="72"/>
      <c r="W45" s="98"/>
      <c r="X45" s="98"/>
      <c r="Y45" s="98"/>
      <c r="AA45" s="74">
        <f t="shared" si="2"/>
        <v>0</v>
      </c>
      <c r="AB45" s="74">
        <f t="shared" si="3"/>
        <v>0</v>
      </c>
    </row>
    <row r="46" spans="1:29" ht="10.5" customHeight="1" x14ac:dyDescent="0.2">
      <c r="A46" s="75" t="s">
        <v>1</v>
      </c>
      <c r="B46" s="53"/>
      <c r="C46" s="71"/>
      <c r="D46" s="72"/>
      <c r="E46" s="71"/>
      <c r="F46" s="72"/>
      <c r="G46" s="71"/>
      <c r="H46" s="72"/>
      <c r="I46" s="71"/>
      <c r="J46" s="72"/>
      <c r="K46" s="71"/>
      <c r="L46" s="72"/>
      <c r="M46" s="71"/>
      <c r="N46" s="72"/>
      <c r="O46" s="71"/>
      <c r="P46" s="72"/>
      <c r="Q46" s="71"/>
      <c r="R46" s="72"/>
      <c r="S46" s="71"/>
      <c r="T46" s="72"/>
      <c r="U46" s="71"/>
      <c r="V46" s="72"/>
      <c r="W46" s="98"/>
      <c r="X46" s="98"/>
      <c r="Y46" s="98"/>
      <c r="AA46" s="74">
        <f t="shared" si="2"/>
        <v>0</v>
      </c>
      <c r="AB46" s="74">
        <f t="shared" si="3"/>
        <v>0</v>
      </c>
    </row>
    <row r="47" spans="1:29" ht="10.5" customHeight="1" x14ac:dyDescent="0.2">
      <c r="A47" s="75" t="s">
        <v>106</v>
      </c>
      <c r="B47" s="53"/>
      <c r="C47" s="71"/>
      <c r="D47" s="72"/>
      <c r="E47" s="71"/>
      <c r="F47" s="72"/>
      <c r="G47" s="71"/>
      <c r="H47" s="72"/>
      <c r="I47" s="71"/>
      <c r="J47" s="72"/>
      <c r="K47" s="71"/>
      <c r="L47" s="72"/>
      <c r="M47" s="71"/>
      <c r="N47" s="72"/>
      <c r="O47" s="71"/>
      <c r="P47" s="72"/>
      <c r="Q47" s="71"/>
      <c r="R47" s="72"/>
      <c r="S47" s="71"/>
      <c r="T47" s="72"/>
      <c r="U47" s="71"/>
      <c r="V47" s="72"/>
      <c r="W47" s="98"/>
      <c r="X47" s="98"/>
      <c r="Y47" s="98"/>
      <c r="Z47" s="51"/>
      <c r="AA47" s="74">
        <f t="shared" si="2"/>
        <v>0</v>
      </c>
      <c r="AB47" s="74">
        <f t="shared" si="3"/>
        <v>0</v>
      </c>
    </row>
    <row r="48" spans="1:29" ht="10.5" customHeight="1" x14ac:dyDescent="0.2">
      <c r="A48" s="75" t="s">
        <v>107</v>
      </c>
      <c r="B48" s="53"/>
      <c r="C48" s="71"/>
      <c r="D48" s="72"/>
      <c r="E48" s="71"/>
      <c r="F48" s="72"/>
      <c r="G48" s="71"/>
      <c r="H48" s="72"/>
      <c r="I48" s="71"/>
      <c r="J48" s="72"/>
      <c r="K48" s="71"/>
      <c r="L48" s="72"/>
      <c r="M48" s="71"/>
      <c r="N48" s="72"/>
      <c r="O48" s="71"/>
      <c r="P48" s="72"/>
      <c r="Q48" s="71"/>
      <c r="R48" s="72"/>
      <c r="S48" s="71"/>
      <c r="T48" s="72"/>
      <c r="U48" s="71"/>
      <c r="V48" s="72"/>
      <c r="W48" s="98"/>
      <c r="X48" s="98"/>
      <c r="Y48" s="98"/>
      <c r="AA48" s="74">
        <f t="shared" si="2"/>
        <v>0</v>
      </c>
      <c r="AB48" s="74">
        <f t="shared" si="3"/>
        <v>0</v>
      </c>
    </row>
    <row r="49" spans="1:29" ht="8.25" customHeight="1" x14ac:dyDescent="0.2">
      <c r="A49" s="53"/>
      <c r="B49" s="53"/>
      <c r="C49" s="72"/>
      <c r="D49" s="72"/>
      <c r="E49" s="72"/>
      <c r="F49" s="72"/>
      <c r="G49" s="72"/>
      <c r="H49" s="72"/>
      <c r="I49" s="72"/>
      <c r="J49" s="72"/>
      <c r="K49" s="72"/>
      <c r="L49" s="72"/>
      <c r="M49" s="72"/>
      <c r="N49" s="72"/>
      <c r="O49" s="72"/>
      <c r="P49" s="72"/>
      <c r="Q49" s="72"/>
      <c r="R49" s="72"/>
      <c r="S49" s="72"/>
      <c r="T49" s="72"/>
      <c r="U49" s="72"/>
      <c r="V49" s="72"/>
      <c r="W49" s="177"/>
      <c r="X49" s="177"/>
      <c r="Y49" s="177"/>
      <c r="AA49" s="74"/>
      <c r="AB49" s="74"/>
    </row>
    <row r="50" spans="1:29" ht="10.5" customHeight="1" x14ac:dyDescent="0.2">
      <c r="A50" s="48" t="s">
        <v>131</v>
      </c>
      <c r="B50" s="53"/>
      <c r="C50" s="72"/>
      <c r="D50" s="72"/>
      <c r="E50" s="72"/>
      <c r="F50" s="72"/>
      <c r="G50" s="72"/>
      <c r="H50" s="72"/>
      <c r="I50" s="72"/>
      <c r="J50" s="72"/>
      <c r="K50" s="72"/>
      <c r="L50" s="72"/>
      <c r="M50" s="72"/>
      <c r="N50" s="72"/>
      <c r="O50" s="72"/>
      <c r="P50" s="72"/>
      <c r="Q50" s="72"/>
      <c r="R50" s="72"/>
      <c r="S50" s="72"/>
      <c r="T50" s="72"/>
      <c r="U50" s="72"/>
      <c r="V50" s="72"/>
      <c r="W50" s="72"/>
      <c r="X50" s="72"/>
      <c r="Y50" s="72"/>
      <c r="AA50" s="74"/>
      <c r="AB50" s="74"/>
    </row>
    <row r="51" spans="1:29" s="69" customFormat="1" ht="10.5" customHeight="1" x14ac:dyDescent="0.2">
      <c r="A51" s="77" t="s">
        <v>132</v>
      </c>
      <c r="B51" s="48"/>
      <c r="C51" s="65"/>
      <c r="D51" s="66"/>
      <c r="E51" s="65"/>
      <c r="F51" s="66"/>
      <c r="G51" s="65"/>
      <c r="H51" s="66"/>
      <c r="I51" s="65"/>
      <c r="J51" s="66"/>
      <c r="K51" s="65"/>
      <c r="L51" s="66"/>
      <c r="M51" s="65"/>
      <c r="N51" s="66"/>
      <c r="O51" s="65"/>
      <c r="P51" s="66"/>
      <c r="Q51" s="65"/>
      <c r="R51" s="66"/>
      <c r="S51" s="65"/>
      <c r="T51" s="66"/>
      <c r="U51" s="65"/>
      <c r="V51" s="66"/>
      <c r="W51" s="99"/>
      <c r="X51" s="99"/>
      <c r="Y51" s="99"/>
      <c r="Z51" s="67"/>
      <c r="AA51" s="68">
        <f>SUM(E51:O51)-C51</f>
        <v>0</v>
      </c>
      <c r="AB51" s="68">
        <f>SUM(S51:Y51)-Q51</f>
        <v>0</v>
      </c>
      <c r="AC51" s="52"/>
    </row>
    <row r="52" spans="1:29" ht="10.5" customHeight="1" x14ac:dyDescent="0.2">
      <c r="A52" s="75" t="s">
        <v>108</v>
      </c>
      <c r="B52" s="53"/>
      <c r="C52" s="71"/>
      <c r="D52" s="72"/>
      <c r="E52" s="71"/>
      <c r="F52" s="72"/>
      <c r="G52" s="71"/>
      <c r="H52" s="72"/>
      <c r="I52" s="71"/>
      <c r="J52" s="72"/>
      <c r="K52" s="71"/>
      <c r="L52" s="72"/>
      <c r="M52" s="71"/>
      <c r="N52" s="72"/>
      <c r="O52" s="71"/>
      <c r="P52" s="72"/>
      <c r="Q52" s="71"/>
      <c r="R52" s="72"/>
      <c r="S52" s="71"/>
      <c r="T52" s="72"/>
      <c r="U52" s="71"/>
      <c r="V52" s="72"/>
      <c r="W52" s="100"/>
      <c r="X52" s="100"/>
      <c r="Y52" s="100"/>
      <c r="AA52" s="74">
        <f>SUM(E52:O52)-C52</f>
        <v>0</v>
      </c>
      <c r="AB52" s="74">
        <f>SUM(S52:Y52)-Q52</f>
        <v>0</v>
      </c>
    </row>
    <row r="53" spans="1:29" ht="10.5" customHeight="1" x14ac:dyDescent="0.2">
      <c r="A53" s="75" t="s">
        <v>109</v>
      </c>
      <c r="B53" s="53"/>
      <c r="C53" s="71"/>
      <c r="D53" s="72"/>
      <c r="E53" s="71"/>
      <c r="F53" s="72"/>
      <c r="G53" s="71"/>
      <c r="H53" s="72"/>
      <c r="I53" s="71"/>
      <c r="J53" s="72"/>
      <c r="K53" s="71"/>
      <c r="L53" s="72"/>
      <c r="M53" s="71"/>
      <c r="N53" s="72"/>
      <c r="O53" s="71"/>
      <c r="P53" s="72"/>
      <c r="Q53" s="71"/>
      <c r="R53" s="72"/>
      <c r="S53" s="71"/>
      <c r="T53" s="72"/>
      <c r="U53" s="71"/>
      <c r="V53" s="72"/>
      <c r="W53" s="98"/>
      <c r="X53" s="98"/>
      <c r="Y53" s="98"/>
      <c r="AA53" s="74">
        <f>SUM(E53:O53)-C53</f>
        <v>0</v>
      </c>
      <c r="AB53" s="74">
        <f>SUM(S53:Y53)-Q53</f>
        <v>0</v>
      </c>
    </row>
    <row r="54" spans="1:29" ht="8.25" customHeight="1" x14ac:dyDescent="0.2">
      <c r="A54" s="53"/>
      <c r="B54" s="53"/>
      <c r="C54" s="72"/>
      <c r="D54" s="72"/>
      <c r="E54" s="72"/>
      <c r="F54" s="72"/>
      <c r="G54" s="72"/>
      <c r="H54" s="72"/>
      <c r="I54" s="72"/>
      <c r="J54" s="72"/>
      <c r="K54" s="72"/>
      <c r="L54" s="72"/>
      <c r="M54" s="72"/>
      <c r="N54" s="72"/>
      <c r="O54" s="72"/>
      <c r="P54" s="72"/>
      <c r="Q54" s="72"/>
      <c r="R54" s="72"/>
      <c r="S54" s="72"/>
      <c r="T54" s="72"/>
      <c r="U54" s="72"/>
      <c r="V54" s="72"/>
      <c r="W54" s="78"/>
      <c r="X54" s="78"/>
      <c r="Y54" s="78"/>
      <c r="AA54" s="74"/>
      <c r="AB54" s="74"/>
    </row>
    <row r="55" spans="1:29" ht="10.5" customHeight="1" x14ac:dyDescent="0.2">
      <c r="A55" s="48" t="s">
        <v>10</v>
      </c>
      <c r="B55" s="53"/>
      <c r="C55" s="72"/>
      <c r="D55" s="72"/>
      <c r="E55" s="72"/>
      <c r="F55" s="72"/>
      <c r="G55" s="72"/>
      <c r="H55" s="72"/>
      <c r="I55" s="72"/>
      <c r="J55" s="72"/>
      <c r="K55" s="72"/>
      <c r="L55" s="72"/>
      <c r="M55" s="72"/>
      <c r="N55" s="72"/>
      <c r="O55" s="72"/>
      <c r="P55" s="72"/>
      <c r="Q55" s="72"/>
      <c r="R55" s="72"/>
      <c r="S55" s="72"/>
      <c r="T55" s="72"/>
      <c r="U55" s="72"/>
      <c r="V55" s="72"/>
      <c r="W55" s="78"/>
      <c r="X55" s="78"/>
      <c r="Y55" s="78"/>
      <c r="AA55" s="74"/>
      <c r="AB55" s="74"/>
    </row>
    <row r="56" spans="1:29" s="69" customFormat="1" ht="10.5" customHeight="1" x14ac:dyDescent="0.2">
      <c r="A56" s="48" t="s">
        <v>110</v>
      </c>
      <c r="B56" s="48"/>
      <c r="C56" s="66"/>
      <c r="D56" s="66"/>
      <c r="E56" s="66"/>
      <c r="F56" s="66"/>
      <c r="G56" s="66"/>
      <c r="H56" s="66"/>
      <c r="I56" s="66"/>
      <c r="J56" s="66"/>
      <c r="K56" s="66"/>
      <c r="L56" s="66"/>
      <c r="M56" s="66"/>
      <c r="N56" s="66"/>
      <c r="O56" s="66"/>
      <c r="P56" s="66"/>
      <c r="Q56" s="66"/>
      <c r="R56" s="66"/>
      <c r="S56" s="66"/>
      <c r="T56" s="66"/>
      <c r="U56" s="66"/>
      <c r="V56" s="66"/>
      <c r="W56" s="104"/>
      <c r="X56" s="104"/>
      <c r="Y56" s="104"/>
      <c r="Z56" s="67"/>
      <c r="AA56" s="68"/>
      <c r="AB56" s="74"/>
      <c r="AC56" s="61"/>
    </row>
    <row r="57" spans="1:29" ht="10.5" customHeight="1" x14ac:dyDescent="0.2">
      <c r="A57" s="55">
        <v>2012</v>
      </c>
      <c r="B57" s="53"/>
      <c r="C57" s="103">
        <v>134511</v>
      </c>
      <c r="D57" s="72"/>
      <c r="E57" s="103">
        <v>7378</v>
      </c>
      <c r="F57" s="72"/>
      <c r="G57" s="103">
        <v>15731</v>
      </c>
      <c r="H57" s="72"/>
      <c r="I57" s="103">
        <v>33976</v>
      </c>
      <c r="J57" s="72"/>
      <c r="K57" s="103">
        <v>38193</v>
      </c>
      <c r="L57" s="72"/>
      <c r="M57" s="103">
        <v>24992</v>
      </c>
      <c r="N57" s="72"/>
      <c r="O57" s="103">
        <v>14241</v>
      </c>
      <c r="P57" s="72"/>
      <c r="Q57" s="103">
        <v>134511</v>
      </c>
      <c r="R57" s="72"/>
      <c r="S57" s="103">
        <v>41108</v>
      </c>
      <c r="T57" s="72"/>
      <c r="U57" s="103">
        <v>63708</v>
      </c>
      <c r="V57" s="72"/>
      <c r="W57" s="178">
        <v>29695</v>
      </c>
      <c r="X57" s="178"/>
      <c r="Y57" s="178"/>
      <c r="AA57" s="74">
        <f t="shared" ref="AA57:AA65" si="4">SUM(E57:O57)-C57</f>
        <v>0</v>
      </c>
      <c r="AB57" s="74">
        <f t="shared" ref="AB57:AB65" si="5">SUM(S57:Y57)-Q57</f>
        <v>0</v>
      </c>
    </row>
    <row r="58" spans="1:29" ht="10.5" customHeight="1" x14ac:dyDescent="0.2">
      <c r="A58" s="75">
        <v>2013</v>
      </c>
      <c r="B58" s="53"/>
      <c r="C58" s="71">
        <v>137496</v>
      </c>
      <c r="D58" s="72"/>
      <c r="E58" s="71">
        <v>7700</v>
      </c>
      <c r="F58" s="72"/>
      <c r="G58" s="71">
        <v>16179</v>
      </c>
      <c r="H58" s="72"/>
      <c r="I58" s="71">
        <v>34722</v>
      </c>
      <c r="J58" s="72"/>
      <c r="K58" s="71">
        <v>38912</v>
      </c>
      <c r="L58" s="72"/>
      <c r="M58" s="71">
        <v>25537</v>
      </c>
      <c r="N58" s="72"/>
      <c r="O58" s="71">
        <v>14446</v>
      </c>
      <c r="P58" s="72"/>
      <c r="Q58" s="71">
        <v>137496</v>
      </c>
      <c r="R58" s="72"/>
      <c r="S58" s="71">
        <v>41658</v>
      </c>
      <c r="T58" s="72"/>
      <c r="U58" s="71">
        <v>65943</v>
      </c>
      <c r="V58" s="72"/>
      <c r="W58" s="175">
        <v>29895</v>
      </c>
      <c r="X58" s="175"/>
      <c r="Y58" s="175"/>
      <c r="AA58" s="74">
        <f t="shared" si="4"/>
        <v>0</v>
      </c>
      <c r="AB58" s="74">
        <f t="shared" si="5"/>
        <v>0</v>
      </c>
    </row>
    <row r="59" spans="1:29" ht="10.5" customHeight="1" x14ac:dyDescent="0.2">
      <c r="A59" s="75">
        <v>2014</v>
      </c>
      <c r="B59" s="53"/>
      <c r="C59" s="71">
        <v>139806</v>
      </c>
      <c r="D59" s="72"/>
      <c r="E59" s="71">
        <v>7581</v>
      </c>
      <c r="F59" s="72"/>
      <c r="G59" s="71">
        <v>16571</v>
      </c>
      <c r="H59" s="72"/>
      <c r="I59" s="71">
        <v>35368</v>
      </c>
      <c r="J59" s="72"/>
      <c r="K59" s="71">
        <v>39695</v>
      </c>
      <c r="L59" s="72"/>
      <c r="M59" s="71">
        <v>25972</v>
      </c>
      <c r="N59" s="72"/>
      <c r="O59" s="71">
        <v>14619</v>
      </c>
      <c r="P59" s="72"/>
      <c r="Q59" s="71">
        <v>139806</v>
      </c>
      <c r="R59" s="72"/>
      <c r="S59" s="71">
        <v>42124</v>
      </c>
      <c r="T59" s="72"/>
      <c r="U59" s="71">
        <v>67735</v>
      </c>
      <c r="V59" s="72"/>
      <c r="W59" s="175">
        <v>29947</v>
      </c>
      <c r="X59" s="175"/>
      <c r="Y59" s="175"/>
      <c r="AA59" s="74">
        <f t="shared" si="4"/>
        <v>0</v>
      </c>
      <c r="AB59" s="74">
        <f t="shared" si="5"/>
        <v>0</v>
      </c>
    </row>
    <row r="60" spans="1:29" ht="10.5" customHeight="1" x14ac:dyDescent="0.2">
      <c r="A60" s="75">
        <v>2015</v>
      </c>
      <c r="B60" s="53"/>
      <c r="C60" s="71">
        <v>142666</v>
      </c>
      <c r="D60" s="72"/>
      <c r="E60" s="71">
        <v>7717</v>
      </c>
      <c r="F60" s="72"/>
      <c r="G60" s="71">
        <v>17139</v>
      </c>
      <c r="H60" s="72"/>
      <c r="I60" s="71">
        <v>36077</v>
      </c>
      <c r="J60" s="72"/>
      <c r="K60" s="71">
        <v>40543</v>
      </c>
      <c r="L60" s="72"/>
      <c r="M60" s="71">
        <v>26367</v>
      </c>
      <c r="N60" s="72"/>
      <c r="O60" s="71">
        <v>14823</v>
      </c>
      <c r="P60" s="72"/>
      <c r="Q60" s="71">
        <v>142666</v>
      </c>
      <c r="R60" s="72"/>
      <c r="S60" s="71">
        <v>42572</v>
      </c>
      <c r="T60" s="72"/>
      <c r="U60" s="71">
        <v>69879</v>
      </c>
      <c r="V60" s="72"/>
      <c r="W60" s="175">
        <v>30215</v>
      </c>
      <c r="X60" s="175"/>
      <c r="Y60" s="175"/>
      <c r="AA60" s="74">
        <f t="shared" si="4"/>
        <v>0</v>
      </c>
      <c r="AB60" s="74">
        <f t="shared" si="5"/>
        <v>0</v>
      </c>
    </row>
    <row r="61" spans="1:29" ht="10.5" customHeight="1" x14ac:dyDescent="0.2">
      <c r="A61" s="75">
        <v>2016</v>
      </c>
      <c r="B61" s="53"/>
      <c r="C61" s="71">
        <v>145519</v>
      </c>
      <c r="D61" s="72"/>
      <c r="E61" s="71">
        <v>7906</v>
      </c>
      <c r="F61" s="72"/>
      <c r="G61" s="71">
        <v>17674</v>
      </c>
      <c r="H61" s="72"/>
      <c r="I61" s="71">
        <v>36961</v>
      </c>
      <c r="J61" s="72"/>
      <c r="K61" s="71">
        <v>41226</v>
      </c>
      <c r="L61" s="72"/>
      <c r="M61" s="71">
        <v>26769</v>
      </c>
      <c r="N61" s="72"/>
      <c r="O61" s="71">
        <v>14983</v>
      </c>
      <c r="P61" s="72"/>
      <c r="Q61" s="71">
        <v>145519</v>
      </c>
      <c r="R61" s="72"/>
      <c r="S61" s="71">
        <v>42984</v>
      </c>
      <c r="T61" s="72"/>
      <c r="U61" s="71">
        <v>71904</v>
      </c>
      <c r="V61" s="72"/>
      <c r="W61" s="175">
        <v>30631</v>
      </c>
      <c r="X61" s="175"/>
      <c r="Y61" s="175"/>
      <c r="AA61" s="74">
        <f t="shared" si="4"/>
        <v>0</v>
      </c>
      <c r="AB61" s="74">
        <f t="shared" si="5"/>
        <v>0</v>
      </c>
    </row>
    <row r="62" spans="1:29" ht="10.5" customHeight="1" x14ac:dyDescent="0.2">
      <c r="A62" s="75">
        <v>2017</v>
      </c>
      <c r="B62" s="53"/>
      <c r="C62" s="71">
        <v>147934</v>
      </c>
      <c r="D62" s="72"/>
      <c r="E62" s="71">
        <v>8016</v>
      </c>
      <c r="F62" s="72"/>
      <c r="G62" s="71">
        <v>18133</v>
      </c>
      <c r="H62" s="72"/>
      <c r="I62" s="71">
        <v>37701</v>
      </c>
      <c r="J62" s="72"/>
      <c r="K62" s="71">
        <v>41833</v>
      </c>
      <c r="L62" s="72"/>
      <c r="M62" s="71">
        <v>27144</v>
      </c>
      <c r="N62" s="72"/>
      <c r="O62" s="71">
        <v>15107</v>
      </c>
      <c r="P62" s="72"/>
      <c r="Q62" s="71">
        <v>147934</v>
      </c>
      <c r="R62" s="72"/>
      <c r="S62" s="71">
        <v>43347</v>
      </c>
      <c r="T62" s="72"/>
      <c r="U62" s="71">
        <v>73963</v>
      </c>
      <c r="V62" s="72"/>
      <c r="W62" s="175">
        <v>30624</v>
      </c>
      <c r="X62" s="175"/>
      <c r="Y62" s="175"/>
      <c r="AA62" s="74">
        <f t="shared" si="4"/>
        <v>0</v>
      </c>
      <c r="AB62" s="74">
        <f t="shared" si="5"/>
        <v>0</v>
      </c>
    </row>
    <row r="63" spans="1:29" ht="10.5" customHeight="1" x14ac:dyDescent="0.2">
      <c r="A63" s="75">
        <v>2018</v>
      </c>
      <c r="B63" s="53"/>
      <c r="C63" s="71">
        <v>151237</v>
      </c>
      <c r="D63" s="72"/>
      <c r="E63" s="71">
        <v>8321</v>
      </c>
      <c r="F63" s="72"/>
      <c r="G63" s="71">
        <v>18867</v>
      </c>
      <c r="H63" s="72"/>
      <c r="I63" s="71">
        <v>38716</v>
      </c>
      <c r="J63" s="72"/>
      <c r="K63" s="71">
        <v>42563</v>
      </c>
      <c r="L63" s="72"/>
      <c r="M63" s="71">
        <v>27517</v>
      </c>
      <c r="N63" s="72"/>
      <c r="O63" s="71">
        <v>15253</v>
      </c>
      <c r="P63" s="72"/>
      <c r="Q63" s="71">
        <v>151237</v>
      </c>
      <c r="R63" s="72"/>
      <c r="S63" s="71">
        <v>43680</v>
      </c>
      <c r="T63" s="72"/>
      <c r="U63" s="71">
        <v>76576</v>
      </c>
      <c r="V63" s="72"/>
      <c r="W63" s="176">
        <v>30981</v>
      </c>
      <c r="X63" s="176"/>
      <c r="Y63" s="176"/>
      <c r="AA63" s="74">
        <f t="shared" si="4"/>
        <v>0</v>
      </c>
      <c r="AB63" s="74">
        <f t="shared" si="5"/>
        <v>0</v>
      </c>
    </row>
    <row r="64" spans="1:29" ht="10.5" customHeight="1" x14ac:dyDescent="0.2">
      <c r="A64" s="75">
        <v>2019</v>
      </c>
      <c r="B64" s="53"/>
      <c r="C64" s="71">
        <v>154745</v>
      </c>
      <c r="D64" s="72"/>
      <c r="E64" s="71">
        <v>8617</v>
      </c>
      <c r="F64" s="72"/>
      <c r="G64" s="71">
        <v>19656</v>
      </c>
      <c r="H64" s="72"/>
      <c r="I64" s="71">
        <v>39903</v>
      </c>
      <c r="J64" s="72"/>
      <c r="K64" s="71">
        <v>43316</v>
      </c>
      <c r="L64" s="72"/>
      <c r="M64" s="71">
        <v>27874</v>
      </c>
      <c r="N64" s="72"/>
      <c r="O64" s="71">
        <v>15379</v>
      </c>
      <c r="P64" s="72"/>
      <c r="Q64" s="71">
        <v>154745</v>
      </c>
      <c r="R64" s="72"/>
      <c r="S64" s="71">
        <v>43893</v>
      </c>
      <c r="T64" s="72"/>
      <c r="U64" s="71">
        <v>79659</v>
      </c>
      <c r="V64" s="72"/>
      <c r="W64" s="175">
        <v>31193</v>
      </c>
      <c r="X64" s="175"/>
      <c r="Y64" s="175"/>
      <c r="AA64" s="74">
        <f t="shared" si="4"/>
        <v>0</v>
      </c>
      <c r="AB64" s="74">
        <f t="shared" si="5"/>
        <v>0</v>
      </c>
    </row>
    <row r="65" spans="1:28" ht="10.5" customHeight="1" x14ac:dyDescent="0.2">
      <c r="A65" s="75">
        <v>2020</v>
      </c>
      <c r="B65" s="53"/>
      <c r="C65" s="71">
        <v>158160</v>
      </c>
      <c r="D65" s="72"/>
      <c r="E65" s="71">
        <v>8862</v>
      </c>
      <c r="F65" s="72"/>
      <c r="G65" s="71">
        <v>20433</v>
      </c>
      <c r="H65" s="72"/>
      <c r="I65" s="71">
        <v>41006</v>
      </c>
      <c r="J65" s="72"/>
      <c r="K65" s="71">
        <v>44142</v>
      </c>
      <c r="L65" s="72"/>
      <c r="M65" s="71">
        <v>28183</v>
      </c>
      <c r="N65" s="72"/>
      <c r="O65" s="71">
        <v>15534</v>
      </c>
      <c r="P65" s="72"/>
      <c r="Q65" s="71">
        <v>158160</v>
      </c>
      <c r="R65" s="72"/>
      <c r="S65" s="71">
        <v>44088</v>
      </c>
      <c r="T65" s="72"/>
      <c r="U65" s="71">
        <v>82469</v>
      </c>
      <c r="V65" s="72"/>
      <c r="W65" s="175">
        <v>31603</v>
      </c>
      <c r="X65" s="175"/>
      <c r="Y65" s="175"/>
      <c r="AA65" s="74">
        <f t="shared" si="4"/>
        <v>0</v>
      </c>
      <c r="AB65" s="74">
        <f t="shared" si="5"/>
        <v>0</v>
      </c>
    </row>
    <row r="66" spans="1:28" ht="10.5" customHeight="1" x14ac:dyDescent="0.2">
      <c r="A66" s="75">
        <v>2021</v>
      </c>
      <c r="B66" s="53"/>
      <c r="C66" s="71">
        <v>160828</v>
      </c>
      <c r="D66" s="72"/>
      <c r="E66" s="71">
        <v>9028</v>
      </c>
      <c r="F66" s="72"/>
      <c r="G66" s="71">
        <v>21060</v>
      </c>
      <c r="H66" s="72"/>
      <c r="I66" s="71">
        <v>41870</v>
      </c>
      <c r="J66" s="72"/>
      <c r="K66" s="71">
        <v>44775</v>
      </c>
      <c r="L66" s="72"/>
      <c r="M66" s="71">
        <v>28470</v>
      </c>
      <c r="N66" s="72"/>
      <c r="O66" s="71">
        <v>15625</v>
      </c>
      <c r="P66" s="72"/>
      <c r="Q66" s="71">
        <v>160828</v>
      </c>
      <c r="R66" s="72"/>
      <c r="S66" s="71">
        <v>44311</v>
      </c>
      <c r="T66" s="72"/>
      <c r="U66" s="71">
        <v>84656</v>
      </c>
      <c r="V66" s="72"/>
      <c r="W66" s="175">
        <v>31861</v>
      </c>
      <c r="X66" s="175"/>
      <c r="Y66" s="175"/>
      <c r="AA66" s="74">
        <f t="shared" ref="AA66" si="6">SUM(E66:O66)-C66</f>
        <v>0</v>
      </c>
      <c r="AB66" s="74">
        <f t="shared" ref="AB66" si="7">SUM(S66:Y66)-Q66</f>
        <v>0</v>
      </c>
    </row>
    <row r="67" spans="1:28" ht="10.5" customHeight="1" x14ac:dyDescent="0.2">
      <c r="A67" s="75">
        <v>2022</v>
      </c>
      <c r="B67" s="53"/>
      <c r="C67" s="71"/>
      <c r="D67" s="72"/>
      <c r="E67" s="71"/>
      <c r="F67" s="72"/>
      <c r="G67" s="71"/>
      <c r="H67" s="72"/>
      <c r="I67" s="71"/>
      <c r="J67" s="72"/>
      <c r="K67" s="71"/>
      <c r="L67" s="72"/>
      <c r="M67" s="71"/>
      <c r="N67" s="72"/>
      <c r="O67" s="71"/>
      <c r="P67" s="72"/>
      <c r="Q67" s="71"/>
      <c r="R67" s="72"/>
      <c r="S67" s="71"/>
      <c r="T67" s="72"/>
      <c r="U67" s="71"/>
      <c r="V67" s="72"/>
      <c r="W67" s="98"/>
      <c r="X67" s="98"/>
      <c r="Y67" s="98"/>
      <c r="AA67" s="74">
        <f t="shared" ref="AA67" si="8">SUM(E67:O67)-C67</f>
        <v>0</v>
      </c>
      <c r="AB67" s="74">
        <f t="shared" ref="AB67" si="9">SUM(S67:Y67)-Q67</f>
        <v>0</v>
      </c>
    </row>
    <row r="68" spans="1:28" ht="8.25" customHeight="1" x14ac:dyDescent="0.2">
      <c r="A68" s="53"/>
      <c r="B68" s="53"/>
      <c r="C68" s="79"/>
      <c r="D68" s="53"/>
      <c r="E68" s="53"/>
      <c r="F68" s="53"/>
      <c r="G68" s="53"/>
      <c r="H68" s="53"/>
      <c r="I68" s="53"/>
      <c r="J68" s="53"/>
      <c r="K68" s="53"/>
      <c r="L68" s="53"/>
      <c r="M68" s="53"/>
      <c r="N68" s="53"/>
      <c r="O68" s="79"/>
      <c r="P68" s="53"/>
      <c r="Q68" s="79"/>
      <c r="R68" s="53"/>
      <c r="S68" s="79"/>
      <c r="T68" s="53"/>
      <c r="U68" s="79"/>
      <c r="V68" s="53"/>
      <c r="W68" s="174"/>
      <c r="X68" s="174"/>
      <c r="Y68" s="174"/>
      <c r="Z68" s="80"/>
      <c r="AA68" s="80"/>
      <c r="AB68" s="80"/>
    </row>
    <row r="69" spans="1:28" ht="10.5" customHeight="1" x14ac:dyDescent="0.2">
      <c r="A69" s="81" t="s">
        <v>111</v>
      </c>
      <c r="B69" s="82"/>
      <c r="C69" s="79"/>
      <c r="D69" s="82"/>
      <c r="E69" s="82"/>
      <c r="F69" s="82"/>
      <c r="G69" s="82"/>
      <c r="H69" s="82"/>
      <c r="I69" s="82"/>
      <c r="J69" s="82"/>
      <c r="K69" s="82"/>
      <c r="L69" s="82"/>
      <c r="M69" s="82"/>
      <c r="N69" s="82"/>
      <c r="O69" s="79"/>
      <c r="P69" s="82"/>
      <c r="Q69" s="79"/>
      <c r="R69" s="82"/>
      <c r="S69" s="79"/>
      <c r="T69" s="82"/>
      <c r="U69" s="79"/>
      <c r="V69" s="82"/>
      <c r="W69" s="82"/>
      <c r="X69" s="82"/>
      <c r="Y69" s="82"/>
      <c r="Z69" s="80"/>
      <c r="AA69" s="80"/>
      <c r="AB69" s="80"/>
    </row>
    <row r="70" spans="1:28" ht="10.5" customHeight="1" x14ac:dyDescent="0.2">
      <c r="A70" s="81" t="s">
        <v>112</v>
      </c>
      <c r="B70" s="82"/>
      <c r="C70" s="79"/>
      <c r="D70" s="82"/>
      <c r="E70" s="82"/>
      <c r="F70" s="82"/>
      <c r="G70" s="82"/>
      <c r="H70" s="82"/>
      <c r="I70" s="82"/>
      <c r="J70" s="82"/>
      <c r="K70" s="82"/>
      <c r="L70" s="82"/>
      <c r="M70" s="82"/>
      <c r="N70" s="82"/>
      <c r="O70" s="79"/>
      <c r="P70" s="82"/>
      <c r="Q70" s="79"/>
      <c r="R70" s="82"/>
      <c r="S70" s="79"/>
      <c r="T70" s="82"/>
      <c r="U70" s="79"/>
      <c r="V70" s="82"/>
      <c r="W70" s="82"/>
      <c r="X70" s="82"/>
      <c r="Y70" s="82"/>
      <c r="Z70" s="60"/>
      <c r="AA70" s="60"/>
      <c r="AB70" s="60"/>
    </row>
    <row r="71" spans="1:28" ht="10.5" customHeight="1" x14ac:dyDescent="0.2">
      <c r="A71" s="83" t="s">
        <v>113</v>
      </c>
      <c r="B71" s="53"/>
      <c r="C71" s="79"/>
      <c r="D71" s="53"/>
      <c r="E71" s="53"/>
      <c r="F71" s="53"/>
      <c r="G71" s="53"/>
      <c r="H71" s="53"/>
      <c r="I71" s="53"/>
      <c r="J71" s="53"/>
      <c r="K71" s="53"/>
      <c r="L71" s="53"/>
      <c r="M71" s="53"/>
      <c r="N71" s="53"/>
      <c r="O71" s="79"/>
      <c r="P71" s="53"/>
      <c r="Q71" s="79"/>
      <c r="R71" s="53"/>
      <c r="S71" s="79"/>
      <c r="T71" s="53"/>
      <c r="U71" s="84"/>
      <c r="V71" s="53"/>
      <c r="W71" s="53"/>
      <c r="X71" s="53"/>
      <c r="Y71" s="53"/>
      <c r="Z71" s="80"/>
      <c r="AA71" s="80"/>
      <c r="AB71" s="80"/>
    </row>
    <row r="72" spans="1:28" ht="8.25" customHeight="1" x14ac:dyDescent="0.2">
      <c r="A72" s="83"/>
      <c r="B72" s="53"/>
      <c r="C72" s="79"/>
      <c r="D72" s="53"/>
      <c r="E72" s="53"/>
      <c r="F72" s="53"/>
      <c r="G72" s="53"/>
      <c r="H72" s="53"/>
      <c r="I72" s="53"/>
      <c r="J72" s="53"/>
      <c r="K72" s="53"/>
      <c r="L72" s="53"/>
      <c r="M72" s="53"/>
      <c r="N72" s="53"/>
      <c r="O72" s="79"/>
      <c r="P72" s="53"/>
      <c r="Q72" s="79"/>
      <c r="R72" s="53"/>
      <c r="S72" s="79"/>
      <c r="T72" s="53"/>
      <c r="U72" s="84"/>
      <c r="V72" s="53"/>
      <c r="W72" s="53"/>
      <c r="X72" s="53"/>
      <c r="Y72" s="53"/>
      <c r="Z72" s="80"/>
      <c r="AA72" s="80"/>
      <c r="AB72" s="80"/>
    </row>
    <row r="73" spans="1:28" ht="10.5" customHeight="1" x14ac:dyDescent="0.2">
      <c r="A73" s="83" t="s">
        <v>114</v>
      </c>
      <c r="B73" s="53"/>
      <c r="C73" s="79"/>
      <c r="D73" s="53"/>
      <c r="E73" s="53"/>
      <c r="F73" s="53"/>
      <c r="G73" s="53"/>
      <c r="H73" s="53"/>
      <c r="I73" s="53"/>
      <c r="J73" s="53"/>
      <c r="K73" s="53"/>
      <c r="L73" s="53"/>
      <c r="M73" s="53"/>
      <c r="N73" s="53"/>
      <c r="O73" s="79"/>
      <c r="P73" s="53"/>
      <c r="Q73" s="79"/>
      <c r="R73" s="53"/>
      <c r="S73" s="79"/>
      <c r="T73" s="53"/>
      <c r="U73" s="84"/>
      <c r="V73" s="53"/>
      <c r="W73" s="85" t="s">
        <v>115</v>
      </c>
      <c r="X73" s="85" t="s">
        <v>116</v>
      </c>
      <c r="Y73" s="85" t="s">
        <v>117</v>
      </c>
      <c r="Z73" s="80"/>
      <c r="AA73" s="80"/>
      <c r="AB73" s="80"/>
    </row>
    <row r="74" spans="1:28" ht="10.5" customHeight="1" x14ac:dyDescent="0.2">
      <c r="A74" s="83" t="s">
        <v>134</v>
      </c>
      <c r="B74" s="53"/>
      <c r="C74" s="86"/>
      <c r="D74" s="53"/>
      <c r="E74" s="53"/>
      <c r="F74" s="53"/>
      <c r="G74" s="53"/>
      <c r="H74" s="53"/>
      <c r="I74" s="53"/>
      <c r="J74" s="53"/>
      <c r="K74" s="53"/>
      <c r="L74" s="53"/>
      <c r="M74" s="53"/>
      <c r="N74" s="53"/>
      <c r="O74" s="86"/>
      <c r="P74" s="53"/>
      <c r="Q74" s="86"/>
      <c r="R74" s="53"/>
      <c r="S74" s="86"/>
      <c r="T74" s="53"/>
      <c r="U74" s="87"/>
      <c r="V74" s="53"/>
      <c r="W74" s="88" t="s">
        <v>118</v>
      </c>
      <c r="X74" s="88" t="s">
        <v>118</v>
      </c>
      <c r="Y74" s="88" t="s">
        <v>118</v>
      </c>
      <c r="Z74" s="80"/>
      <c r="AA74" s="80"/>
      <c r="AB74" s="80"/>
    </row>
    <row r="75" spans="1:28" ht="10.5" customHeight="1" x14ac:dyDescent="0.2">
      <c r="A75" s="89"/>
      <c r="B75" s="51"/>
      <c r="C75" s="90"/>
      <c r="D75" s="51"/>
      <c r="E75" s="51"/>
      <c r="F75" s="51"/>
      <c r="G75" s="51"/>
      <c r="H75" s="51"/>
      <c r="I75" s="51"/>
      <c r="J75" s="51"/>
      <c r="K75" s="51"/>
      <c r="L75" s="51"/>
      <c r="M75" s="51"/>
      <c r="N75" s="51"/>
      <c r="O75" s="90"/>
      <c r="P75" s="51"/>
      <c r="Q75" s="90"/>
      <c r="R75" s="51"/>
      <c r="S75" s="90"/>
      <c r="T75" s="51"/>
      <c r="V75" s="51"/>
      <c r="W75" s="91"/>
      <c r="X75" s="91"/>
      <c r="Y75" s="91"/>
      <c r="Z75" s="80"/>
      <c r="AA75" s="80"/>
      <c r="AB75" s="80"/>
    </row>
    <row r="76" spans="1:28" ht="10.5" customHeight="1" x14ac:dyDescent="0.2">
      <c r="A76" s="89"/>
      <c r="B76" s="51"/>
      <c r="C76" s="90"/>
      <c r="D76" s="51"/>
      <c r="E76" s="51"/>
      <c r="F76" s="51"/>
      <c r="G76" s="51"/>
      <c r="H76" s="51"/>
      <c r="I76" s="51"/>
      <c r="J76" s="51"/>
      <c r="K76" s="51"/>
      <c r="L76" s="51"/>
      <c r="M76" s="51"/>
      <c r="N76" s="51"/>
      <c r="O76" s="90"/>
      <c r="P76" s="51"/>
      <c r="Q76" s="90"/>
      <c r="R76" s="51"/>
      <c r="S76" s="90"/>
      <c r="T76" s="51"/>
      <c r="V76" s="51"/>
      <c r="W76" s="91"/>
      <c r="X76" s="91"/>
      <c r="Y76" s="91"/>
      <c r="Z76" s="80"/>
      <c r="AA76" s="80"/>
      <c r="AB76" s="80"/>
    </row>
    <row r="77" spans="1:28" ht="10.5" customHeight="1" x14ac:dyDescent="0.2">
      <c r="A77" s="51" t="s">
        <v>119</v>
      </c>
      <c r="B77" s="51"/>
      <c r="D77" s="51"/>
      <c r="E77" s="51"/>
      <c r="F77" s="51"/>
      <c r="G77" s="51"/>
      <c r="H77" s="51"/>
      <c r="I77" s="51"/>
      <c r="J77" s="51"/>
      <c r="K77" s="51"/>
      <c r="L77" s="51"/>
      <c r="M77" s="51"/>
      <c r="N77" s="51"/>
      <c r="P77" s="51"/>
      <c r="R77" s="51"/>
      <c r="T77" s="51"/>
      <c r="V77" s="51"/>
      <c r="Z77" s="80"/>
      <c r="AA77" s="80"/>
      <c r="AB77" s="80"/>
    </row>
    <row r="78" spans="1:28" ht="10.5" customHeight="1" x14ac:dyDescent="0.2">
      <c r="A78" s="51" t="s">
        <v>120</v>
      </c>
      <c r="B78" s="51"/>
      <c r="C78" s="90"/>
      <c r="D78" s="51"/>
      <c r="E78" s="51"/>
      <c r="F78" s="51"/>
      <c r="G78" s="51"/>
      <c r="H78" s="51"/>
      <c r="I78" s="51"/>
      <c r="J78" s="51"/>
      <c r="K78" s="51"/>
      <c r="L78" s="51"/>
      <c r="M78" s="51"/>
      <c r="N78" s="51"/>
      <c r="O78" s="90"/>
      <c r="P78" s="51"/>
      <c r="Q78" s="80"/>
      <c r="R78" s="51"/>
      <c r="S78" s="80"/>
      <c r="T78" s="51"/>
      <c r="U78" s="80"/>
      <c r="V78" s="51"/>
      <c r="W78" s="80"/>
      <c r="X78" s="80"/>
      <c r="Y78" s="80"/>
      <c r="Z78" s="80"/>
      <c r="AA78" s="80"/>
      <c r="AB78" s="80"/>
    </row>
    <row r="79" spans="1:28" ht="10.5" customHeight="1" x14ac:dyDescent="0.2">
      <c r="C79" s="90"/>
    </row>
    <row r="80" spans="1:28" ht="10.5" customHeight="1" x14ac:dyDescent="0.2">
      <c r="C80" s="74">
        <f>SUM(C13:C38)-C12</f>
        <v>0</v>
      </c>
      <c r="D80" s="74">
        <f>SUM(D13:D38)-D12</f>
        <v>0</v>
      </c>
      <c r="E80" s="74">
        <f>SUM(E13:E38)-E12</f>
        <v>0</v>
      </c>
      <c r="F80" s="74"/>
      <c r="G80" s="74">
        <f>SUM(G13:G38)-G12</f>
        <v>0</v>
      </c>
      <c r="H80" s="74"/>
      <c r="I80" s="74">
        <f>SUM(I13:I38)-I12</f>
        <v>0</v>
      </c>
      <c r="J80" s="74"/>
      <c r="K80" s="74">
        <f>SUM(K13:K38)-K12</f>
        <v>0</v>
      </c>
      <c r="L80" s="74"/>
      <c r="M80" s="74">
        <f t="shared" ref="M80:W80" si="10">SUM(M13:M38)-M12</f>
        <v>0</v>
      </c>
      <c r="N80" s="74">
        <f t="shared" si="10"/>
        <v>0</v>
      </c>
      <c r="O80" s="74">
        <f t="shared" si="10"/>
        <v>0</v>
      </c>
      <c r="P80" s="74">
        <f t="shared" si="10"/>
        <v>0</v>
      </c>
      <c r="Q80" s="74">
        <f t="shared" si="10"/>
        <v>0</v>
      </c>
      <c r="R80" s="74">
        <f t="shared" si="10"/>
        <v>0</v>
      </c>
      <c r="S80" s="74">
        <f t="shared" si="10"/>
        <v>0</v>
      </c>
      <c r="T80" s="74">
        <f t="shared" si="10"/>
        <v>0</v>
      </c>
      <c r="U80" s="74">
        <f t="shared" si="10"/>
        <v>0</v>
      </c>
      <c r="V80" s="74">
        <f t="shared" si="10"/>
        <v>0</v>
      </c>
      <c r="W80" s="74">
        <f t="shared" si="10"/>
        <v>0</v>
      </c>
      <c r="X80" s="74"/>
      <c r="Y80" s="74"/>
    </row>
    <row r="81" spans="1:25" ht="10.5" customHeight="1" x14ac:dyDescent="0.2">
      <c r="C81" s="92">
        <f>SUM(C42:C48)-C41</f>
        <v>0</v>
      </c>
      <c r="D81" s="92">
        <f>SUM(D42:D48)-D41</f>
        <v>0</v>
      </c>
      <c r="E81" s="92">
        <f>SUM(E42:E48)-E41</f>
        <v>0</v>
      </c>
      <c r="F81" s="92"/>
      <c r="G81" s="92">
        <f>SUM(G42:G48)-G41</f>
        <v>0</v>
      </c>
      <c r="H81" s="92"/>
      <c r="I81" s="92">
        <f>SUM(I42:I48)-I41</f>
        <v>0</v>
      </c>
      <c r="J81" s="92"/>
      <c r="K81" s="92">
        <f>SUM(K42:K48)-K41</f>
        <v>0</v>
      </c>
      <c r="L81" s="92"/>
      <c r="M81" s="92">
        <f t="shared" ref="M81:W81" si="11">SUM(M42:M48)-M41</f>
        <v>0</v>
      </c>
      <c r="N81" s="92">
        <f t="shared" si="11"/>
        <v>0</v>
      </c>
      <c r="O81" s="92">
        <f t="shared" si="11"/>
        <v>0</v>
      </c>
      <c r="P81" s="92">
        <f t="shared" si="11"/>
        <v>0</v>
      </c>
      <c r="Q81" s="92">
        <f t="shared" si="11"/>
        <v>0</v>
      </c>
      <c r="R81" s="92">
        <f t="shared" si="11"/>
        <v>0</v>
      </c>
      <c r="S81" s="92">
        <f t="shared" si="11"/>
        <v>0</v>
      </c>
      <c r="T81" s="92">
        <f t="shared" si="11"/>
        <v>0</v>
      </c>
      <c r="U81" s="92">
        <f t="shared" si="11"/>
        <v>0</v>
      </c>
      <c r="V81" s="92">
        <f t="shared" si="11"/>
        <v>0</v>
      </c>
      <c r="W81" s="92">
        <f t="shared" si="11"/>
        <v>0</v>
      </c>
      <c r="X81" s="92"/>
      <c r="Y81" s="92"/>
    </row>
    <row r="82" spans="1:25" ht="10.5" customHeight="1" x14ac:dyDescent="0.2">
      <c r="C82" s="92">
        <f>SUM(C52:C53)-C51</f>
        <v>0</v>
      </c>
      <c r="D82" s="92"/>
      <c r="E82" s="92">
        <f>SUM(E52:E53)-E51</f>
        <v>0</v>
      </c>
      <c r="F82" s="92"/>
      <c r="G82" s="92">
        <f>SUM(G52:G53)-G51</f>
        <v>0</v>
      </c>
      <c r="H82" s="92"/>
      <c r="I82" s="92">
        <f>SUM(I52:I53)-I51</f>
        <v>0</v>
      </c>
      <c r="J82" s="92"/>
      <c r="K82" s="92">
        <f>SUM(K52:K53)-K51</f>
        <v>0</v>
      </c>
      <c r="L82" s="92"/>
      <c r="M82" s="92">
        <f>SUM(M52:M53)-M51</f>
        <v>0</v>
      </c>
      <c r="N82" s="92"/>
      <c r="O82" s="92">
        <f>SUM(O52:O53)-O51</f>
        <v>0</v>
      </c>
      <c r="P82" s="92"/>
      <c r="Q82" s="92">
        <f>SUM(Q52:Q53)-Q51</f>
        <v>0</v>
      </c>
      <c r="R82" s="92"/>
      <c r="S82" s="92">
        <f>SUM(S52:S53)-S51</f>
        <v>0</v>
      </c>
      <c r="T82" s="92"/>
      <c r="U82" s="92">
        <f>SUM(U52:U53)-U51</f>
        <v>0</v>
      </c>
      <c r="V82" s="92"/>
      <c r="W82" s="92">
        <f>SUM(W52:W53)-W51</f>
        <v>0</v>
      </c>
      <c r="X82" s="92"/>
      <c r="Y82" s="92"/>
    </row>
    <row r="83" spans="1:25" ht="10.5" customHeight="1" x14ac:dyDescent="0.2">
      <c r="C83" s="92">
        <f>C67-C41</f>
        <v>0</v>
      </c>
      <c r="D83" s="92"/>
      <c r="E83" s="92">
        <f>E67-E41</f>
        <v>0</v>
      </c>
      <c r="F83" s="92"/>
      <c r="G83" s="92">
        <f>G67-G41</f>
        <v>0</v>
      </c>
      <c r="H83" s="92"/>
      <c r="I83" s="92">
        <f>I67-I41</f>
        <v>0</v>
      </c>
      <c r="J83" s="92"/>
      <c r="K83" s="92">
        <f>K67-K41</f>
        <v>0</v>
      </c>
      <c r="L83" s="92"/>
      <c r="M83" s="92">
        <f>M67-M41</f>
        <v>0</v>
      </c>
      <c r="N83" s="92"/>
      <c r="O83" s="92">
        <f>O67-O41</f>
        <v>0</v>
      </c>
      <c r="P83" s="92"/>
      <c r="Q83" s="92">
        <f>Q67-Q41</f>
        <v>0</v>
      </c>
      <c r="R83" s="92"/>
      <c r="S83" s="92">
        <f>S67-S41</f>
        <v>0</v>
      </c>
      <c r="T83" s="92"/>
      <c r="U83" s="92">
        <f>U67-U41</f>
        <v>0</v>
      </c>
      <c r="V83" s="92"/>
      <c r="W83" s="92">
        <f>W67-W41</f>
        <v>0</v>
      </c>
      <c r="X83" s="92"/>
      <c r="Y83" s="92"/>
    </row>
    <row r="87" spans="1:25" ht="10.5" customHeight="1" x14ac:dyDescent="0.2">
      <c r="A87" s="80"/>
      <c r="B87" s="80"/>
    </row>
  </sheetData>
  <mergeCells count="17">
    <mergeCell ref="W39:Y39"/>
    <mergeCell ref="W40:Y40"/>
    <mergeCell ref="W9:Y9"/>
    <mergeCell ref="W10:Y10"/>
    <mergeCell ref="W11:Y11"/>
    <mergeCell ref="W60:Y60"/>
    <mergeCell ref="W49:Y49"/>
    <mergeCell ref="W57:Y57"/>
    <mergeCell ref="W58:Y58"/>
    <mergeCell ref="W59:Y59"/>
    <mergeCell ref="W68:Y68"/>
    <mergeCell ref="W61:Y61"/>
    <mergeCell ref="W62:Y62"/>
    <mergeCell ref="W63:Y63"/>
    <mergeCell ref="W64:Y64"/>
    <mergeCell ref="W65:Y65"/>
    <mergeCell ref="W66:Y66"/>
  </mergeCells>
  <printOptions horizontalCentered="1"/>
  <pageMargins left="0.19685039370078741" right="0.19685039370078741" top="0.47244094488188981" bottom="0.82677165354330717" header="0.51181102362204722" footer="0.51181102362204722"/>
  <pageSetup paperSize="9" orientation="portrait" r:id="rId1"/>
  <headerFooter alignWithMargins="0">
    <oddFooter>&amp;L&amp;"Arial Narrow,Normal"&amp;8Service de la statistique du canton de Fribourg-MHT
&amp;Z&amp;F-&amp;D-&amp;T&amp;R&amp;"Arial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38"/>
  <sheetViews>
    <sheetView workbookViewId="0">
      <pane xSplit="12" ySplit="7" topLeftCell="M11" activePane="bottomRight" state="frozen"/>
      <selection pane="topRight" activeCell="D1" sqref="D1"/>
      <selection pane="bottomLeft" activeCell="A9" sqref="A9"/>
      <selection pane="bottomRight" activeCell="A37" sqref="A37:A38"/>
    </sheetView>
  </sheetViews>
  <sheetFormatPr baseColWidth="10" defaultRowHeight="13.2" outlineLevelCol="1" x14ac:dyDescent="0.25"/>
  <cols>
    <col min="1" max="1" width="17.6640625" customWidth="1"/>
    <col min="2" max="2" width="3.6640625" customWidth="1"/>
    <col min="3" max="3" width="1.6640625" customWidth="1"/>
    <col min="4" max="4" width="10.6640625" customWidth="1"/>
    <col min="5" max="10" width="8.6640625" style="13" customWidth="1"/>
    <col min="11" max="11" width="6.6640625" style="13" customWidth="1"/>
    <col min="12" max="12" width="10.6640625" customWidth="1"/>
    <col min="13" max="13" width="1.6640625" customWidth="1"/>
    <col min="14" max="19" width="7.6640625" customWidth="1" outlineLevel="1"/>
    <col min="20" max="20" width="10.6640625" customWidth="1"/>
    <col min="21" max="21" width="1.6640625" customWidth="1"/>
    <col min="22" max="27" width="7.6640625" customWidth="1" outlineLevel="1"/>
    <col min="28" max="28" width="10.6640625" customWidth="1"/>
    <col min="29" max="34" width="7.6640625" customWidth="1" outlineLevel="1"/>
    <col min="35" max="35" width="10.6640625" customWidth="1" outlineLevel="1"/>
    <col min="36" max="41" width="7.6640625" customWidth="1" outlineLevel="1"/>
    <col min="42" max="42" width="10.6640625" customWidth="1" outlineLevel="1"/>
    <col min="43" max="48" width="7.6640625" customWidth="1" outlineLevel="1"/>
    <col min="49" max="49" width="1.6640625" customWidth="1"/>
    <col min="50" max="50" width="10.6640625" customWidth="1"/>
    <col min="51" max="51" width="1.6640625" customWidth="1"/>
    <col min="52" max="52" width="1.6640625" style="13" customWidth="1"/>
  </cols>
  <sheetData>
    <row r="1" spans="1:53" s="7" customFormat="1" ht="18" customHeight="1" x14ac:dyDescent="0.25">
      <c r="A1" s="2" t="s">
        <v>133</v>
      </c>
      <c r="B1" s="183">
        <v>2021</v>
      </c>
      <c r="C1" s="183"/>
      <c r="D1" s="183"/>
      <c r="L1" s="6"/>
      <c r="M1" s="6"/>
      <c r="N1" s="6" t="s">
        <v>122</v>
      </c>
      <c r="O1" s="3"/>
      <c r="V1" s="4"/>
      <c r="W1" s="4"/>
      <c r="X1" s="4"/>
      <c r="Y1" s="4"/>
      <c r="Z1" s="4"/>
      <c r="AA1" s="4"/>
      <c r="AB1" s="4"/>
      <c r="AC1" s="4"/>
      <c r="AD1" s="4"/>
      <c r="AE1" s="4"/>
      <c r="AF1" s="4"/>
      <c r="AG1" s="4"/>
      <c r="AH1" s="4"/>
      <c r="AI1" s="4"/>
      <c r="AJ1" s="4"/>
      <c r="AK1" s="4"/>
      <c r="AL1" s="4"/>
      <c r="AM1" s="4"/>
      <c r="AN1" s="4"/>
      <c r="AO1" s="4"/>
      <c r="AP1" s="4"/>
      <c r="AQ1" s="4"/>
      <c r="AR1" s="4"/>
      <c r="AS1" s="4"/>
      <c r="AZ1" s="13"/>
    </row>
    <row r="2" spans="1:53" s="8" customFormat="1" ht="20.399999999999999" customHeight="1" x14ac:dyDescent="0.25">
      <c r="A2" s="10" t="s">
        <v>54</v>
      </c>
      <c r="B2" s="10"/>
      <c r="D2" s="10"/>
      <c r="E2" s="13"/>
      <c r="F2" s="13"/>
      <c r="G2" s="13"/>
      <c r="H2" s="13"/>
      <c r="I2" s="13"/>
      <c r="J2" s="13"/>
      <c r="K2" s="13"/>
      <c r="L2" s="10"/>
      <c r="M2" s="10"/>
      <c r="N2" s="96" t="s">
        <v>123</v>
      </c>
      <c r="O2" s="94"/>
      <c r="Q2" s="95" t="s">
        <v>153</v>
      </c>
      <c r="R2" s="10"/>
      <c r="S2" s="10"/>
      <c r="T2" s="10"/>
      <c r="U2" s="10"/>
      <c r="V2" s="10"/>
      <c r="W2" s="10"/>
      <c r="X2" s="10"/>
      <c r="Y2" s="10"/>
      <c r="Z2" s="10"/>
      <c r="AA2" s="10"/>
      <c r="AB2" s="10"/>
      <c r="AC2" s="10"/>
      <c r="AD2" s="10"/>
      <c r="AE2" s="10"/>
      <c r="AF2" s="10"/>
      <c r="AG2" s="10"/>
      <c r="AH2" s="10"/>
      <c r="AI2" s="10"/>
      <c r="AJ2" s="10"/>
      <c r="AK2" s="10"/>
      <c r="AL2" s="10"/>
      <c r="AM2" s="10"/>
      <c r="AS2" s="11"/>
      <c r="AZ2" s="13"/>
    </row>
    <row r="3" spans="1:53" s="6" customFormat="1" x14ac:dyDescent="0.25">
      <c r="A3" s="12" t="s">
        <v>157</v>
      </c>
      <c r="F3" s="13"/>
      <c r="G3" s="13"/>
      <c r="H3" s="13"/>
      <c r="I3" s="13"/>
      <c r="J3" s="13"/>
      <c r="K3" s="13"/>
      <c r="N3" s="96" t="s">
        <v>124</v>
      </c>
      <c r="Q3" s="95" t="s">
        <v>125</v>
      </c>
      <c r="AE3" s="9"/>
      <c r="AS3" s="9"/>
      <c r="AZ3" s="13"/>
    </row>
    <row r="4" spans="1:53" x14ac:dyDescent="0.25">
      <c r="E4" s="14"/>
    </row>
    <row r="5" spans="1:53" s="13" customFormat="1" x14ac:dyDescent="0.25">
      <c r="E5" s="14" t="s">
        <v>52</v>
      </c>
      <c r="N5" s="14" t="s">
        <v>11</v>
      </c>
      <c r="T5" s="14"/>
      <c r="U5" s="14"/>
      <c r="AB5" s="14"/>
      <c r="AI5" s="14"/>
      <c r="AP5" s="14"/>
      <c r="AQ5" s="14"/>
      <c r="AR5" s="14"/>
      <c r="AS5" s="14"/>
      <c r="AT5" s="14"/>
      <c r="AU5" s="14"/>
      <c r="AV5" s="14"/>
      <c r="AW5" s="14"/>
      <c r="AX5" s="14"/>
    </row>
    <row r="6" spans="1:53" s="13" customFormat="1" x14ac:dyDescent="0.25">
      <c r="A6" s="15">
        <f>$B$1</f>
        <v>2021</v>
      </c>
      <c r="B6" s="15"/>
      <c r="D6" s="15"/>
      <c r="K6" s="14"/>
      <c r="L6" s="15"/>
      <c r="M6" s="15"/>
      <c r="N6" s="16" t="s">
        <v>12</v>
      </c>
      <c r="O6" s="17"/>
      <c r="P6" s="17"/>
      <c r="Q6" s="17"/>
      <c r="R6" s="17"/>
      <c r="S6" s="17"/>
      <c r="T6" s="18" t="s">
        <v>0</v>
      </c>
      <c r="U6" s="14"/>
      <c r="V6" s="19" t="s">
        <v>13</v>
      </c>
      <c r="W6" s="20"/>
      <c r="X6" s="20"/>
      <c r="Y6" s="20"/>
      <c r="Z6" s="20"/>
      <c r="AA6" s="20"/>
      <c r="AB6" s="21" t="s">
        <v>0</v>
      </c>
      <c r="AC6" s="15" t="s">
        <v>14</v>
      </c>
      <c r="AI6" s="14" t="s">
        <v>0</v>
      </c>
      <c r="AJ6" s="15" t="s">
        <v>15</v>
      </c>
      <c r="AP6" s="14" t="s">
        <v>0</v>
      </c>
      <c r="AQ6" s="22" t="s">
        <v>16</v>
      </c>
      <c r="AR6" s="22"/>
      <c r="AS6" s="22"/>
      <c r="AT6" s="22"/>
      <c r="AU6" s="22"/>
      <c r="AV6" s="22"/>
      <c r="AW6" s="14"/>
      <c r="AX6" s="22" t="s">
        <v>0</v>
      </c>
      <c r="AZ6" s="14"/>
    </row>
    <row r="7" spans="1:53" s="33" customFormat="1" ht="92.4" x14ac:dyDescent="0.25">
      <c r="A7" s="33" t="s">
        <v>17</v>
      </c>
      <c r="B7" s="23" t="s">
        <v>18</v>
      </c>
      <c r="D7" s="23" t="s">
        <v>0</v>
      </c>
      <c r="E7" s="23" t="s">
        <v>2</v>
      </c>
      <c r="F7" s="23" t="s">
        <v>3</v>
      </c>
      <c r="G7" s="23" t="s">
        <v>4</v>
      </c>
      <c r="H7" s="23" t="s">
        <v>5</v>
      </c>
      <c r="I7" s="23" t="s">
        <v>6</v>
      </c>
      <c r="J7" s="23" t="s">
        <v>7</v>
      </c>
      <c r="K7" s="13"/>
      <c r="L7" s="23" t="s">
        <v>0</v>
      </c>
      <c r="M7" s="23"/>
      <c r="N7" s="23" t="s">
        <v>2</v>
      </c>
      <c r="O7" s="23" t="s">
        <v>3</v>
      </c>
      <c r="P7" s="23" t="s">
        <v>4</v>
      </c>
      <c r="Q7" s="23" t="s">
        <v>5</v>
      </c>
      <c r="R7" s="23" t="s">
        <v>6</v>
      </c>
      <c r="S7" s="23" t="s">
        <v>7</v>
      </c>
      <c r="T7" s="24" t="s">
        <v>19</v>
      </c>
      <c r="U7" s="23"/>
      <c r="V7" s="23" t="s">
        <v>2</v>
      </c>
      <c r="W7" s="23" t="s">
        <v>3</v>
      </c>
      <c r="X7" s="23" t="s">
        <v>4</v>
      </c>
      <c r="Y7" s="23" t="s">
        <v>5</v>
      </c>
      <c r="Z7" s="23" t="s">
        <v>6</v>
      </c>
      <c r="AA7" s="23" t="s">
        <v>7</v>
      </c>
      <c r="AB7" s="25" t="s">
        <v>20</v>
      </c>
      <c r="AC7" s="23" t="s">
        <v>2</v>
      </c>
      <c r="AD7" s="23" t="s">
        <v>3</v>
      </c>
      <c r="AE7" s="23" t="s">
        <v>4</v>
      </c>
      <c r="AF7" s="23" t="s">
        <v>5</v>
      </c>
      <c r="AG7" s="23" t="s">
        <v>6</v>
      </c>
      <c r="AH7" s="23" t="s">
        <v>7</v>
      </c>
      <c r="AI7" s="26" t="s">
        <v>21</v>
      </c>
      <c r="AJ7" s="23" t="s">
        <v>2</v>
      </c>
      <c r="AK7" s="23" t="s">
        <v>3</v>
      </c>
      <c r="AL7" s="23" t="s">
        <v>4</v>
      </c>
      <c r="AM7" s="23" t="s">
        <v>5</v>
      </c>
      <c r="AN7" s="23" t="s">
        <v>6</v>
      </c>
      <c r="AO7" s="23" t="s">
        <v>7</v>
      </c>
      <c r="AP7" s="26" t="s">
        <v>22</v>
      </c>
      <c r="AQ7" s="23" t="s">
        <v>2</v>
      </c>
      <c r="AR7" s="23" t="s">
        <v>3</v>
      </c>
      <c r="AS7" s="23" t="s">
        <v>4</v>
      </c>
      <c r="AT7" s="23" t="s">
        <v>5</v>
      </c>
      <c r="AU7" s="23" t="s">
        <v>6</v>
      </c>
      <c r="AV7" s="23" t="s">
        <v>7</v>
      </c>
      <c r="AW7" s="23"/>
      <c r="AX7" s="27" t="s">
        <v>23</v>
      </c>
      <c r="AZ7" s="13"/>
      <c r="BA7" s="34" t="s">
        <v>0</v>
      </c>
    </row>
    <row r="8" spans="1:53" s="14" customFormat="1" x14ac:dyDescent="0.25">
      <c r="A8" s="15" t="s">
        <v>24</v>
      </c>
      <c r="B8" s="14" t="s">
        <v>53</v>
      </c>
      <c r="D8" s="28">
        <f t="shared" ref="D8:D34" si="0">SUM(E8:J8)</f>
        <v>4688288</v>
      </c>
      <c r="E8" s="28">
        <f>SUM(E9:E34)</f>
        <v>300613</v>
      </c>
      <c r="F8" s="28">
        <f t="shared" ref="F8:J8" si="1">SUM(F9:F34)</f>
        <v>693260</v>
      </c>
      <c r="G8" s="28">
        <f t="shared" si="1"/>
        <v>1268125</v>
      </c>
      <c r="H8" s="28">
        <f t="shared" si="1"/>
        <v>1287805</v>
      </c>
      <c r="I8" s="28">
        <f t="shared" si="1"/>
        <v>700727</v>
      </c>
      <c r="J8" s="28">
        <f t="shared" si="1"/>
        <v>437758</v>
      </c>
      <c r="K8" s="13"/>
      <c r="L8" s="28">
        <f t="shared" ref="L8:L34" si="2">T8+AB8+AX8</f>
        <v>4688288</v>
      </c>
      <c r="M8" s="28"/>
      <c r="N8" s="28">
        <f>SUM(N9:N34)</f>
        <v>4787</v>
      </c>
      <c r="O8" s="28">
        <f t="shared" ref="O8" si="3">SUM(O9:O34)</f>
        <v>26097</v>
      </c>
      <c r="P8" s="28">
        <f t="shared" ref="P8" si="4">SUM(P9:P34)</f>
        <v>82562</v>
      </c>
      <c r="Q8" s="28">
        <f t="shared" ref="Q8" si="5">SUM(Q9:Q34)</f>
        <v>233465</v>
      </c>
      <c r="R8" s="28">
        <f t="shared" ref="R8" si="6">SUM(R9:R34)</f>
        <v>363415</v>
      </c>
      <c r="S8" s="28">
        <f t="shared" ref="S8" si="7">SUM(S9:S34)</f>
        <v>296756</v>
      </c>
      <c r="T8" s="29">
        <f t="shared" ref="T8:T34" si="8">SUM(N8:S8)</f>
        <v>1007082</v>
      </c>
      <c r="U8" s="28"/>
      <c r="V8" s="28">
        <f>SUM(V9:V34)</f>
        <v>171823</v>
      </c>
      <c r="W8" s="28">
        <f t="shared" ref="W8" si="9">SUM(W9:W34)</f>
        <v>462617</v>
      </c>
      <c r="X8" s="28">
        <f t="shared" ref="X8" si="10">SUM(X9:X34)</f>
        <v>906999</v>
      </c>
      <c r="Y8" s="28">
        <f t="shared" ref="Y8" si="11">SUM(Y9:Y34)</f>
        <v>832930</v>
      </c>
      <c r="Z8" s="28">
        <f t="shared" ref="Z8" si="12">SUM(Z9:Z34)</f>
        <v>246031</v>
      </c>
      <c r="AA8" s="28">
        <f t="shared" ref="AA8" si="13">SUM(AA9:AA34)</f>
        <v>76900</v>
      </c>
      <c r="AB8" s="30">
        <f t="shared" ref="AB8:AB34" si="14">SUM(V8:AA8)</f>
        <v>2697300</v>
      </c>
      <c r="AC8" s="28">
        <f>SUM(AC9:AC34)</f>
        <v>95286</v>
      </c>
      <c r="AD8" s="28">
        <f t="shared" ref="AD8" si="15">SUM(AD9:AD34)</f>
        <v>170632</v>
      </c>
      <c r="AE8" s="28">
        <f t="shared" ref="AE8" si="16">SUM(AE9:AE34)</f>
        <v>240453</v>
      </c>
      <c r="AF8" s="28">
        <f t="shared" ref="AF8" si="17">SUM(AF9:AF34)</f>
        <v>183596</v>
      </c>
      <c r="AG8" s="28">
        <f t="shared" ref="AG8" si="18">SUM(AG9:AG34)</f>
        <v>74334</v>
      </c>
      <c r="AH8" s="28">
        <f t="shared" ref="AH8" si="19">SUM(AH9:AH34)</f>
        <v>52736</v>
      </c>
      <c r="AI8" s="28">
        <f>SUM(AC8:AH8)</f>
        <v>817037</v>
      </c>
      <c r="AJ8" s="28">
        <f>SUM(AJ9:AJ34)</f>
        <v>28717</v>
      </c>
      <c r="AK8" s="28">
        <f t="shared" ref="AK8" si="20">SUM(AK9:AK34)</f>
        <v>33914</v>
      </c>
      <c r="AL8" s="28">
        <f t="shared" ref="AL8" si="21">SUM(AL9:AL34)</f>
        <v>38111</v>
      </c>
      <c r="AM8" s="28">
        <f t="shared" ref="AM8" si="22">SUM(AM9:AM34)</f>
        <v>37814</v>
      </c>
      <c r="AN8" s="28">
        <f t="shared" ref="AN8" si="23">SUM(AN9:AN34)</f>
        <v>16947</v>
      </c>
      <c r="AO8" s="28">
        <f t="shared" ref="AO8" si="24">SUM(AO9:AO34)</f>
        <v>11366</v>
      </c>
      <c r="AP8" s="28">
        <f t="shared" ref="AP8:AP34" si="25">SUM(AJ8:AO8)</f>
        <v>166869</v>
      </c>
      <c r="AQ8" s="28">
        <f>SUM(AQ9:AQ34)</f>
        <v>124003</v>
      </c>
      <c r="AR8" s="28">
        <f t="shared" ref="AR8" si="26">SUM(AR9:AR34)</f>
        <v>204546</v>
      </c>
      <c r="AS8" s="28">
        <f t="shared" ref="AS8" si="27">SUM(AS9:AS34)</f>
        <v>278564</v>
      </c>
      <c r="AT8" s="28">
        <f t="shared" ref="AT8" si="28">SUM(AT9:AT34)</f>
        <v>221410</v>
      </c>
      <c r="AU8" s="28">
        <f t="shared" ref="AU8" si="29">SUM(AU9:AU34)</f>
        <v>91281</v>
      </c>
      <c r="AV8" s="28">
        <f t="shared" ref="AV8" si="30">SUM(AV9:AV34)</f>
        <v>64102</v>
      </c>
      <c r="AW8" s="28"/>
      <c r="AX8" s="31">
        <f t="shared" ref="AX8:AX34" si="31">AI8+AP8</f>
        <v>983906</v>
      </c>
      <c r="AZ8" s="13"/>
      <c r="BA8" s="28">
        <f>T8+AB8+AX8</f>
        <v>4688288</v>
      </c>
    </row>
    <row r="9" spans="1:53" s="13" customFormat="1" x14ac:dyDescent="0.25">
      <c r="A9" s="15" t="s">
        <v>25</v>
      </c>
      <c r="B9" s="15">
        <v>1</v>
      </c>
      <c r="D9" s="28">
        <f t="shared" si="0"/>
        <v>336690</v>
      </c>
      <c r="E9" s="32">
        <f t="shared" ref="E9:E34" si="32">N9+V9+AQ9</f>
        <v>10815</v>
      </c>
      <c r="F9" s="32">
        <f t="shared" ref="F9:F34" si="33">O9+W9+AR9</f>
        <v>35082</v>
      </c>
      <c r="G9" s="32">
        <f t="shared" ref="G9:G34" si="34">P9+X9+AS9</f>
        <v>79286</v>
      </c>
      <c r="H9" s="32">
        <f t="shared" ref="H9:H34" si="35">Q9+Y9+AT9</f>
        <v>100150</v>
      </c>
      <c r="I9" s="32">
        <f t="shared" ref="I9:I34" si="36">R9+Z9+AU9</f>
        <v>71748</v>
      </c>
      <c r="J9" s="32">
        <f t="shared" ref="J9:J34" si="37">S9+AA9+AV9</f>
        <v>39609</v>
      </c>
      <c r="L9" s="28">
        <f t="shared" si="2"/>
        <v>336690</v>
      </c>
      <c r="M9" s="28"/>
      <c r="N9" s="102">
        <v>35</v>
      </c>
      <c r="O9" s="102">
        <v>448</v>
      </c>
      <c r="P9" s="102">
        <v>3526</v>
      </c>
      <c r="Q9" s="102">
        <v>21128</v>
      </c>
      <c r="R9" s="102">
        <v>46531</v>
      </c>
      <c r="S9" s="102">
        <v>30538</v>
      </c>
      <c r="T9" s="29">
        <f t="shared" si="8"/>
        <v>102206</v>
      </c>
      <c r="U9" s="28"/>
      <c r="V9" s="102">
        <v>7016</v>
      </c>
      <c r="W9" s="102">
        <v>25789</v>
      </c>
      <c r="X9" s="102">
        <v>61378</v>
      </c>
      <c r="Y9" s="102">
        <v>65297</v>
      </c>
      <c r="Z9" s="102">
        <v>18739</v>
      </c>
      <c r="AA9" s="102">
        <v>4514</v>
      </c>
      <c r="AB9" s="30">
        <f t="shared" si="14"/>
        <v>182733</v>
      </c>
      <c r="AC9" s="102">
        <v>2573</v>
      </c>
      <c r="AD9" s="102">
        <v>6750</v>
      </c>
      <c r="AE9" s="102">
        <v>11557</v>
      </c>
      <c r="AF9" s="102">
        <v>10892</v>
      </c>
      <c r="AG9" s="102">
        <v>5084</v>
      </c>
      <c r="AH9" s="102">
        <v>3682</v>
      </c>
      <c r="AI9" s="28">
        <f t="shared" ref="AI9:AI34" si="38">SUM(AC9:AH9)</f>
        <v>40538</v>
      </c>
      <c r="AJ9" s="102">
        <v>1191</v>
      </c>
      <c r="AK9" s="102">
        <v>2095</v>
      </c>
      <c r="AL9" s="102">
        <v>2825</v>
      </c>
      <c r="AM9" s="102">
        <v>2833</v>
      </c>
      <c r="AN9" s="102">
        <v>1394</v>
      </c>
      <c r="AO9" s="102">
        <v>875</v>
      </c>
      <c r="AP9" s="28">
        <f t="shared" si="25"/>
        <v>11213</v>
      </c>
      <c r="AQ9" s="32">
        <f t="shared" ref="AQ9:AQ34" si="39">AC9+AJ9</f>
        <v>3764</v>
      </c>
      <c r="AR9" s="32">
        <f t="shared" ref="AR9:AR34" si="40">AD9+AK9</f>
        <v>8845</v>
      </c>
      <c r="AS9" s="32">
        <f t="shared" ref="AS9:AS34" si="41">AE9+AL9</f>
        <v>14382</v>
      </c>
      <c r="AT9" s="32">
        <f t="shared" ref="AT9:AT34" si="42">AF9+AM9</f>
        <v>13725</v>
      </c>
      <c r="AU9" s="32">
        <f t="shared" ref="AU9:AU34" si="43">AG9+AN9</f>
        <v>6478</v>
      </c>
      <c r="AV9" s="32">
        <f t="shared" ref="AV9:AV34" si="44">AH9+AO9</f>
        <v>4557</v>
      </c>
      <c r="AW9" s="32"/>
      <c r="AX9" s="31">
        <f t="shared" si="31"/>
        <v>51751</v>
      </c>
    </row>
    <row r="10" spans="1:53" s="13" customFormat="1" x14ac:dyDescent="0.25">
      <c r="A10" s="15" t="s">
        <v>26</v>
      </c>
      <c r="B10" s="15">
        <v>2</v>
      </c>
      <c r="D10" s="28">
        <f t="shared" si="0"/>
        <v>29774</v>
      </c>
      <c r="E10" s="32">
        <f t="shared" si="32"/>
        <v>1044</v>
      </c>
      <c r="F10" s="32">
        <f t="shared" si="33"/>
        <v>3255</v>
      </c>
      <c r="G10" s="32">
        <f t="shared" si="34"/>
        <v>5872</v>
      </c>
      <c r="H10" s="32">
        <f t="shared" si="35"/>
        <v>7913</v>
      </c>
      <c r="I10" s="32">
        <f t="shared" si="36"/>
        <v>5799</v>
      </c>
      <c r="J10" s="32">
        <f t="shared" si="37"/>
        <v>5891</v>
      </c>
      <c r="L10" s="28">
        <f t="shared" si="2"/>
        <v>29774</v>
      </c>
      <c r="M10" s="28"/>
      <c r="N10" s="102">
        <v>20</v>
      </c>
      <c r="O10" s="102">
        <v>134</v>
      </c>
      <c r="P10" s="102">
        <v>633</v>
      </c>
      <c r="Q10" s="102">
        <v>1661</v>
      </c>
      <c r="R10" s="102">
        <v>2984</v>
      </c>
      <c r="S10" s="102">
        <v>3819</v>
      </c>
      <c r="T10" s="29">
        <f t="shared" si="8"/>
        <v>9251</v>
      </c>
      <c r="U10" s="28"/>
      <c r="V10" s="102">
        <v>696</v>
      </c>
      <c r="W10" s="102">
        <v>2134</v>
      </c>
      <c r="X10" s="102">
        <v>3831</v>
      </c>
      <c r="Y10" s="102">
        <v>4539</v>
      </c>
      <c r="Z10" s="102">
        <v>1614</v>
      </c>
      <c r="AA10" s="102">
        <v>721</v>
      </c>
      <c r="AB10" s="30">
        <f t="shared" si="14"/>
        <v>13535</v>
      </c>
      <c r="AC10" s="102">
        <v>201</v>
      </c>
      <c r="AD10" s="102">
        <v>629</v>
      </c>
      <c r="AE10" s="102">
        <v>1006</v>
      </c>
      <c r="AF10" s="102">
        <v>1278</v>
      </c>
      <c r="AG10" s="102">
        <v>936</v>
      </c>
      <c r="AH10" s="102">
        <v>1140</v>
      </c>
      <c r="AI10" s="28">
        <f t="shared" si="38"/>
        <v>5190</v>
      </c>
      <c r="AJ10" s="102">
        <v>127</v>
      </c>
      <c r="AK10" s="102">
        <v>358</v>
      </c>
      <c r="AL10" s="102">
        <v>402</v>
      </c>
      <c r="AM10" s="102">
        <v>435</v>
      </c>
      <c r="AN10" s="102">
        <v>265</v>
      </c>
      <c r="AO10" s="102">
        <v>211</v>
      </c>
      <c r="AP10" s="28">
        <f t="shared" si="25"/>
        <v>1798</v>
      </c>
      <c r="AQ10" s="32">
        <f t="shared" si="39"/>
        <v>328</v>
      </c>
      <c r="AR10" s="32">
        <f t="shared" si="40"/>
        <v>987</v>
      </c>
      <c r="AS10" s="32">
        <f t="shared" si="41"/>
        <v>1408</v>
      </c>
      <c r="AT10" s="32">
        <f t="shared" si="42"/>
        <v>1713</v>
      </c>
      <c r="AU10" s="32">
        <f t="shared" si="43"/>
        <v>1201</v>
      </c>
      <c r="AV10" s="32">
        <f t="shared" si="44"/>
        <v>1351</v>
      </c>
      <c r="AW10" s="32"/>
      <c r="AX10" s="31">
        <f t="shared" si="31"/>
        <v>6988</v>
      </c>
    </row>
    <row r="11" spans="1:53" s="13" customFormat="1" x14ac:dyDescent="0.25">
      <c r="A11" s="15" t="s">
        <v>27</v>
      </c>
      <c r="B11" s="15">
        <v>3</v>
      </c>
      <c r="D11" s="28">
        <f t="shared" si="0"/>
        <v>8327</v>
      </c>
      <c r="E11" s="32">
        <f t="shared" si="32"/>
        <v>319</v>
      </c>
      <c r="F11" s="32">
        <f t="shared" si="33"/>
        <v>887</v>
      </c>
      <c r="G11" s="32">
        <f t="shared" si="34"/>
        <v>1506</v>
      </c>
      <c r="H11" s="32">
        <f t="shared" si="35"/>
        <v>1557</v>
      </c>
      <c r="I11" s="32">
        <f t="shared" si="36"/>
        <v>1476</v>
      </c>
      <c r="J11" s="32">
        <f t="shared" si="37"/>
        <v>2582</v>
      </c>
      <c r="L11" s="28">
        <f t="shared" si="2"/>
        <v>8327</v>
      </c>
      <c r="M11" s="28"/>
      <c r="N11" s="102">
        <v>27</v>
      </c>
      <c r="O11" s="102">
        <v>115</v>
      </c>
      <c r="P11" s="102">
        <v>185</v>
      </c>
      <c r="Q11" s="102">
        <v>337</v>
      </c>
      <c r="R11" s="102">
        <v>695</v>
      </c>
      <c r="S11" s="102">
        <v>1558</v>
      </c>
      <c r="T11" s="29">
        <f t="shared" si="8"/>
        <v>2917</v>
      </c>
      <c r="U11" s="28"/>
      <c r="V11" s="102">
        <v>213</v>
      </c>
      <c r="W11" s="102">
        <v>535</v>
      </c>
      <c r="X11" s="102">
        <v>968</v>
      </c>
      <c r="Y11" s="102">
        <v>842</v>
      </c>
      <c r="Z11" s="102">
        <v>426</v>
      </c>
      <c r="AA11" s="102">
        <v>338</v>
      </c>
      <c r="AB11" s="30">
        <f t="shared" si="14"/>
        <v>3322</v>
      </c>
      <c r="AC11" s="102">
        <v>73</v>
      </c>
      <c r="AD11" s="102">
        <v>213</v>
      </c>
      <c r="AE11" s="102">
        <v>329</v>
      </c>
      <c r="AF11" s="102">
        <v>347</v>
      </c>
      <c r="AG11" s="102">
        <v>333</v>
      </c>
      <c r="AH11" s="102">
        <v>642</v>
      </c>
      <c r="AI11" s="28">
        <f t="shared" si="38"/>
        <v>1937</v>
      </c>
      <c r="AJ11" s="102">
        <v>6</v>
      </c>
      <c r="AK11" s="102">
        <v>24</v>
      </c>
      <c r="AL11" s="102">
        <v>24</v>
      </c>
      <c r="AM11" s="102">
        <v>31</v>
      </c>
      <c r="AN11" s="102">
        <v>22</v>
      </c>
      <c r="AO11" s="102">
        <v>44</v>
      </c>
      <c r="AP11" s="28">
        <f t="shared" si="25"/>
        <v>151</v>
      </c>
      <c r="AQ11" s="32">
        <f t="shared" si="39"/>
        <v>79</v>
      </c>
      <c r="AR11" s="32">
        <f t="shared" si="40"/>
        <v>237</v>
      </c>
      <c r="AS11" s="32">
        <f t="shared" si="41"/>
        <v>353</v>
      </c>
      <c r="AT11" s="32">
        <f t="shared" si="42"/>
        <v>378</v>
      </c>
      <c r="AU11" s="32">
        <f t="shared" si="43"/>
        <v>355</v>
      </c>
      <c r="AV11" s="32">
        <f t="shared" si="44"/>
        <v>686</v>
      </c>
      <c r="AW11" s="32"/>
      <c r="AX11" s="31">
        <f t="shared" si="31"/>
        <v>2088</v>
      </c>
    </row>
    <row r="12" spans="1:53" s="13" customFormat="1" x14ac:dyDescent="0.25">
      <c r="A12" s="15" t="s">
        <v>28</v>
      </c>
      <c r="B12" s="15">
        <v>4</v>
      </c>
      <c r="D12" s="28">
        <f t="shared" si="0"/>
        <v>145835</v>
      </c>
      <c r="E12" s="32">
        <f t="shared" si="32"/>
        <v>4292</v>
      </c>
      <c r="F12" s="32">
        <f t="shared" si="33"/>
        <v>15615</v>
      </c>
      <c r="G12" s="32">
        <f t="shared" si="34"/>
        <v>40070</v>
      </c>
      <c r="H12" s="32">
        <f t="shared" si="35"/>
        <v>44316</v>
      </c>
      <c r="I12" s="32">
        <f t="shared" si="36"/>
        <v>26340</v>
      </c>
      <c r="J12" s="32">
        <f t="shared" si="37"/>
        <v>15202</v>
      </c>
      <c r="K12" s="32"/>
      <c r="L12" s="28">
        <f t="shared" si="2"/>
        <v>145835</v>
      </c>
      <c r="M12" s="28"/>
      <c r="N12" s="102">
        <v>94</v>
      </c>
      <c r="O12" s="102">
        <v>361</v>
      </c>
      <c r="P12" s="102">
        <v>1883</v>
      </c>
      <c r="Q12" s="102">
        <v>12983</v>
      </c>
      <c r="R12" s="102">
        <v>18759</v>
      </c>
      <c r="S12" s="102">
        <v>12552</v>
      </c>
      <c r="T12" s="29">
        <f t="shared" si="8"/>
        <v>46632</v>
      </c>
      <c r="U12" s="28"/>
      <c r="V12" s="102">
        <v>2888</v>
      </c>
      <c r="W12" s="102">
        <v>11946</v>
      </c>
      <c r="X12" s="102">
        <v>32163</v>
      </c>
      <c r="Y12" s="102">
        <v>26240</v>
      </c>
      <c r="Z12" s="102">
        <v>5672</v>
      </c>
      <c r="AA12" s="102">
        <v>1406</v>
      </c>
      <c r="AB12" s="30">
        <f t="shared" si="14"/>
        <v>80315</v>
      </c>
      <c r="AC12" s="102">
        <v>1053</v>
      </c>
      <c r="AD12" s="102">
        <v>2987</v>
      </c>
      <c r="AE12" s="102">
        <v>5530</v>
      </c>
      <c r="AF12" s="102">
        <v>4450</v>
      </c>
      <c r="AG12" s="102">
        <v>1639</v>
      </c>
      <c r="AH12" s="102">
        <v>1101</v>
      </c>
      <c r="AI12" s="28">
        <f t="shared" si="38"/>
        <v>16760</v>
      </c>
      <c r="AJ12" s="102">
        <v>257</v>
      </c>
      <c r="AK12" s="102">
        <v>321</v>
      </c>
      <c r="AL12" s="102">
        <v>494</v>
      </c>
      <c r="AM12" s="102">
        <v>643</v>
      </c>
      <c r="AN12" s="102">
        <v>270</v>
      </c>
      <c r="AO12" s="102">
        <v>143</v>
      </c>
      <c r="AP12" s="28">
        <f t="shared" si="25"/>
        <v>2128</v>
      </c>
      <c r="AQ12" s="32">
        <f t="shared" si="39"/>
        <v>1310</v>
      </c>
      <c r="AR12" s="32">
        <f t="shared" si="40"/>
        <v>3308</v>
      </c>
      <c r="AS12" s="32">
        <f t="shared" si="41"/>
        <v>6024</v>
      </c>
      <c r="AT12" s="32">
        <f t="shared" si="42"/>
        <v>5093</v>
      </c>
      <c r="AU12" s="32">
        <f t="shared" si="43"/>
        <v>1909</v>
      </c>
      <c r="AV12" s="32">
        <f t="shared" si="44"/>
        <v>1244</v>
      </c>
      <c r="AW12" s="32"/>
      <c r="AX12" s="31">
        <f t="shared" si="31"/>
        <v>18888</v>
      </c>
    </row>
    <row r="13" spans="1:53" s="13" customFormat="1" x14ac:dyDescent="0.25">
      <c r="A13" s="15" t="s">
        <v>29</v>
      </c>
      <c r="B13" s="15">
        <v>5</v>
      </c>
      <c r="D13" s="28">
        <f t="shared" si="0"/>
        <v>113619</v>
      </c>
      <c r="E13" s="32">
        <f t="shared" si="32"/>
        <v>11987</v>
      </c>
      <c r="F13" s="32">
        <f t="shared" si="33"/>
        <v>27060</v>
      </c>
      <c r="G13" s="32">
        <f t="shared" si="34"/>
        <v>41904</v>
      </c>
      <c r="H13" s="32">
        <f t="shared" si="35"/>
        <v>19665</v>
      </c>
      <c r="I13" s="32">
        <f t="shared" si="36"/>
        <v>7080</v>
      </c>
      <c r="J13" s="32">
        <f t="shared" si="37"/>
        <v>5923</v>
      </c>
      <c r="K13" s="32"/>
      <c r="L13" s="28">
        <f t="shared" si="2"/>
        <v>113619</v>
      </c>
      <c r="M13" s="28"/>
      <c r="N13" s="102">
        <v>6</v>
      </c>
      <c r="O13" s="102">
        <v>30</v>
      </c>
      <c r="P13" s="102">
        <v>680</v>
      </c>
      <c r="Q13" s="102">
        <v>1790</v>
      </c>
      <c r="R13" s="102">
        <v>2613</v>
      </c>
      <c r="S13" s="102">
        <v>4170</v>
      </c>
      <c r="T13" s="29">
        <f t="shared" si="8"/>
        <v>9289</v>
      </c>
      <c r="U13" s="28"/>
      <c r="V13" s="102">
        <v>4810</v>
      </c>
      <c r="W13" s="102">
        <v>14747</v>
      </c>
      <c r="X13" s="102">
        <v>26707</v>
      </c>
      <c r="Y13" s="102">
        <v>11165</v>
      </c>
      <c r="Z13" s="102">
        <v>2684</v>
      </c>
      <c r="AA13" s="102">
        <v>885</v>
      </c>
      <c r="AB13" s="30">
        <f t="shared" si="14"/>
        <v>60998</v>
      </c>
      <c r="AC13" s="102">
        <v>6986</v>
      </c>
      <c r="AD13" s="102">
        <v>11939</v>
      </c>
      <c r="AE13" s="102">
        <v>14143</v>
      </c>
      <c r="AF13" s="102">
        <v>6413</v>
      </c>
      <c r="AG13" s="102">
        <v>1710</v>
      </c>
      <c r="AH13" s="102">
        <v>806</v>
      </c>
      <c r="AI13" s="28">
        <f t="shared" si="38"/>
        <v>41997</v>
      </c>
      <c r="AJ13" s="102">
        <v>185</v>
      </c>
      <c r="AK13" s="102">
        <v>344</v>
      </c>
      <c r="AL13" s="102">
        <v>374</v>
      </c>
      <c r="AM13" s="102">
        <v>297</v>
      </c>
      <c r="AN13" s="102">
        <v>73</v>
      </c>
      <c r="AO13" s="102">
        <v>62</v>
      </c>
      <c r="AP13" s="28">
        <f t="shared" si="25"/>
        <v>1335</v>
      </c>
      <c r="AQ13" s="32">
        <f t="shared" si="39"/>
        <v>7171</v>
      </c>
      <c r="AR13" s="32">
        <f t="shared" si="40"/>
        <v>12283</v>
      </c>
      <c r="AS13" s="32">
        <f t="shared" si="41"/>
        <v>14517</v>
      </c>
      <c r="AT13" s="32">
        <f t="shared" si="42"/>
        <v>6710</v>
      </c>
      <c r="AU13" s="32">
        <f t="shared" si="43"/>
        <v>1783</v>
      </c>
      <c r="AV13" s="32">
        <f t="shared" si="44"/>
        <v>868</v>
      </c>
      <c r="AW13" s="32"/>
      <c r="AX13" s="31">
        <f t="shared" si="31"/>
        <v>43332</v>
      </c>
    </row>
    <row r="14" spans="1:53" s="13" customFormat="1" x14ac:dyDescent="0.25">
      <c r="A14" s="15" t="s">
        <v>30</v>
      </c>
      <c r="B14" s="15">
        <v>6</v>
      </c>
      <c r="D14" s="28">
        <f t="shared" si="0"/>
        <v>583022</v>
      </c>
      <c r="E14" s="32">
        <f t="shared" si="32"/>
        <v>32885</v>
      </c>
      <c r="F14" s="32">
        <f t="shared" si="33"/>
        <v>82111</v>
      </c>
      <c r="G14" s="32">
        <f t="shared" si="34"/>
        <v>168908</v>
      </c>
      <c r="H14" s="32">
        <f t="shared" si="35"/>
        <v>164530</v>
      </c>
      <c r="I14" s="32">
        <f t="shared" si="36"/>
        <v>86918</v>
      </c>
      <c r="J14" s="32">
        <f t="shared" si="37"/>
        <v>47670</v>
      </c>
      <c r="K14" s="32"/>
      <c r="L14" s="28">
        <f t="shared" si="2"/>
        <v>583022</v>
      </c>
      <c r="M14" s="28"/>
      <c r="N14" s="102">
        <v>364</v>
      </c>
      <c r="O14" s="102">
        <v>2044</v>
      </c>
      <c r="P14" s="102">
        <v>8517</v>
      </c>
      <c r="Q14" s="102">
        <v>28969</v>
      </c>
      <c r="R14" s="102">
        <v>44547</v>
      </c>
      <c r="S14" s="102">
        <v>29612</v>
      </c>
      <c r="T14" s="29">
        <f t="shared" si="8"/>
        <v>114053</v>
      </c>
      <c r="U14" s="28"/>
      <c r="V14" s="102">
        <v>19489</v>
      </c>
      <c r="W14" s="102">
        <v>56435</v>
      </c>
      <c r="X14" s="102">
        <v>123721</v>
      </c>
      <c r="Y14" s="102">
        <v>103317</v>
      </c>
      <c r="Z14" s="102">
        <v>28471</v>
      </c>
      <c r="AA14" s="102">
        <v>8109</v>
      </c>
      <c r="AB14" s="30">
        <f t="shared" si="14"/>
        <v>339542</v>
      </c>
      <c r="AC14" s="102">
        <v>8691</v>
      </c>
      <c r="AD14" s="102">
        <v>17490</v>
      </c>
      <c r="AE14" s="102">
        <v>29387</v>
      </c>
      <c r="AF14" s="102">
        <v>25569</v>
      </c>
      <c r="AG14" s="102">
        <v>11187</v>
      </c>
      <c r="AH14" s="102">
        <v>8366</v>
      </c>
      <c r="AI14" s="28">
        <f t="shared" si="38"/>
        <v>100690</v>
      </c>
      <c r="AJ14" s="102">
        <v>4341</v>
      </c>
      <c r="AK14" s="102">
        <v>6142</v>
      </c>
      <c r="AL14" s="102">
        <v>7283</v>
      </c>
      <c r="AM14" s="102">
        <v>6675</v>
      </c>
      <c r="AN14" s="102">
        <v>2713</v>
      </c>
      <c r="AO14" s="102">
        <v>1583</v>
      </c>
      <c r="AP14" s="28">
        <f t="shared" si="25"/>
        <v>28737</v>
      </c>
      <c r="AQ14" s="32">
        <f t="shared" si="39"/>
        <v>13032</v>
      </c>
      <c r="AR14" s="32">
        <f t="shared" si="40"/>
        <v>23632</v>
      </c>
      <c r="AS14" s="32">
        <f t="shared" si="41"/>
        <v>36670</v>
      </c>
      <c r="AT14" s="32">
        <f t="shared" si="42"/>
        <v>32244</v>
      </c>
      <c r="AU14" s="32">
        <f t="shared" si="43"/>
        <v>13900</v>
      </c>
      <c r="AV14" s="32">
        <f t="shared" si="44"/>
        <v>9949</v>
      </c>
      <c r="AW14" s="32"/>
      <c r="AX14" s="31">
        <f t="shared" si="31"/>
        <v>129427</v>
      </c>
    </row>
    <row r="15" spans="1:53" s="13" customFormat="1" x14ac:dyDescent="0.25">
      <c r="A15" s="15" t="s">
        <v>8</v>
      </c>
      <c r="B15" s="15">
        <v>7</v>
      </c>
      <c r="D15" s="28">
        <f t="shared" si="0"/>
        <v>160828</v>
      </c>
      <c r="E15" s="32">
        <f t="shared" si="32"/>
        <v>9028</v>
      </c>
      <c r="F15" s="32">
        <f t="shared" si="33"/>
        <v>21060</v>
      </c>
      <c r="G15" s="32">
        <f t="shared" si="34"/>
        <v>41870</v>
      </c>
      <c r="H15" s="32">
        <f t="shared" si="35"/>
        <v>44775</v>
      </c>
      <c r="I15" s="32">
        <f t="shared" si="36"/>
        <v>28470</v>
      </c>
      <c r="J15" s="32">
        <f t="shared" si="37"/>
        <v>15625</v>
      </c>
      <c r="K15" s="32"/>
      <c r="L15" s="28">
        <f t="shared" si="2"/>
        <v>160828</v>
      </c>
      <c r="M15" s="28"/>
      <c r="N15" s="102">
        <v>77</v>
      </c>
      <c r="O15" s="102">
        <v>732</v>
      </c>
      <c r="P15" s="102">
        <v>3524</v>
      </c>
      <c r="Q15" s="102">
        <v>11647</v>
      </c>
      <c r="R15" s="102">
        <v>17623</v>
      </c>
      <c r="S15" s="102">
        <v>10708</v>
      </c>
      <c r="T15" s="29">
        <f t="shared" si="8"/>
        <v>44311</v>
      </c>
      <c r="U15" s="28"/>
      <c r="V15" s="102">
        <v>5618</v>
      </c>
      <c r="W15" s="102">
        <v>15133</v>
      </c>
      <c r="X15" s="102">
        <v>28972</v>
      </c>
      <c r="Y15" s="102">
        <v>25173</v>
      </c>
      <c r="Z15" s="102">
        <v>7275</v>
      </c>
      <c r="AA15" s="102">
        <v>2485</v>
      </c>
      <c r="AB15" s="30">
        <f t="shared" si="14"/>
        <v>84656</v>
      </c>
      <c r="AC15" s="102">
        <v>2309</v>
      </c>
      <c r="AD15" s="102">
        <v>3818</v>
      </c>
      <c r="AE15" s="102">
        <v>7485</v>
      </c>
      <c r="AF15" s="102">
        <v>6105</v>
      </c>
      <c r="AG15" s="102">
        <v>2824</v>
      </c>
      <c r="AH15" s="102">
        <v>2007</v>
      </c>
      <c r="AI15" s="28">
        <f t="shared" si="38"/>
        <v>24548</v>
      </c>
      <c r="AJ15" s="102">
        <v>1024</v>
      </c>
      <c r="AK15" s="102">
        <v>1377</v>
      </c>
      <c r="AL15" s="102">
        <v>1889</v>
      </c>
      <c r="AM15" s="102">
        <v>1850</v>
      </c>
      <c r="AN15" s="102">
        <v>748</v>
      </c>
      <c r="AO15" s="102">
        <v>425</v>
      </c>
      <c r="AP15" s="28">
        <f t="shared" si="25"/>
        <v>7313</v>
      </c>
      <c r="AQ15" s="32">
        <f t="shared" si="39"/>
        <v>3333</v>
      </c>
      <c r="AR15" s="32">
        <f t="shared" si="40"/>
        <v>5195</v>
      </c>
      <c r="AS15" s="32">
        <f t="shared" si="41"/>
        <v>9374</v>
      </c>
      <c r="AT15" s="32">
        <f t="shared" si="42"/>
        <v>7955</v>
      </c>
      <c r="AU15" s="32">
        <f t="shared" si="43"/>
        <v>3572</v>
      </c>
      <c r="AV15" s="32">
        <f t="shared" si="44"/>
        <v>2432</v>
      </c>
      <c r="AW15" s="32"/>
      <c r="AX15" s="31">
        <f t="shared" si="31"/>
        <v>31861</v>
      </c>
    </row>
    <row r="16" spans="1:53" s="13" customFormat="1" x14ac:dyDescent="0.25">
      <c r="A16" s="15" t="s">
        <v>31</v>
      </c>
      <c r="B16" s="15">
        <v>8</v>
      </c>
      <c r="D16" s="28">
        <f t="shared" si="0"/>
        <v>242621</v>
      </c>
      <c r="E16" s="32">
        <f t="shared" si="32"/>
        <v>39095</v>
      </c>
      <c r="F16" s="32">
        <f t="shared" si="33"/>
        <v>52742</v>
      </c>
      <c r="G16" s="32">
        <f t="shared" si="34"/>
        <v>66590</v>
      </c>
      <c r="H16" s="32">
        <f t="shared" si="35"/>
        <v>47331</v>
      </c>
      <c r="I16" s="32">
        <f t="shared" si="36"/>
        <v>21482</v>
      </c>
      <c r="J16" s="32">
        <f t="shared" si="37"/>
        <v>15381</v>
      </c>
      <c r="K16" s="32"/>
      <c r="L16" s="28">
        <f t="shared" si="2"/>
        <v>242621</v>
      </c>
      <c r="M16" s="28"/>
      <c r="N16" s="102">
        <v>182</v>
      </c>
      <c r="O16" s="102">
        <v>630</v>
      </c>
      <c r="P16" s="102">
        <v>2387</v>
      </c>
      <c r="Q16" s="102">
        <v>6764</v>
      </c>
      <c r="R16" s="102">
        <v>6954</v>
      </c>
      <c r="S16" s="102">
        <v>9071</v>
      </c>
      <c r="T16" s="29">
        <f t="shared" si="8"/>
        <v>25988</v>
      </c>
      <c r="U16" s="28"/>
      <c r="V16" s="102">
        <v>18818</v>
      </c>
      <c r="W16" s="102">
        <v>28912</v>
      </c>
      <c r="X16" s="102">
        <v>39852</v>
      </c>
      <c r="Y16" s="102">
        <v>26766</v>
      </c>
      <c r="Z16" s="102">
        <v>9762</v>
      </c>
      <c r="AA16" s="102">
        <v>3715</v>
      </c>
      <c r="AB16" s="30">
        <f t="shared" si="14"/>
        <v>127825</v>
      </c>
      <c r="AC16" s="102">
        <v>18352</v>
      </c>
      <c r="AD16" s="102">
        <v>22363</v>
      </c>
      <c r="AE16" s="102">
        <v>23668</v>
      </c>
      <c r="AF16" s="102">
        <v>13181</v>
      </c>
      <c r="AG16" s="102">
        <v>4520</v>
      </c>
      <c r="AH16" s="102">
        <v>2444</v>
      </c>
      <c r="AI16" s="28">
        <f t="shared" si="38"/>
        <v>84528</v>
      </c>
      <c r="AJ16" s="102">
        <v>1743</v>
      </c>
      <c r="AK16" s="102">
        <v>837</v>
      </c>
      <c r="AL16" s="102">
        <v>683</v>
      </c>
      <c r="AM16" s="102">
        <v>620</v>
      </c>
      <c r="AN16" s="102">
        <v>246</v>
      </c>
      <c r="AO16" s="102">
        <v>151</v>
      </c>
      <c r="AP16" s="28">
        <f t="shared" si="25"/>
        <v>4280</v>
      </c>
      <c r="AQ16" s="32">
        <f t="shared" si="39"/>
        <v>20095</v>
      </c>
      <c r="AR16" s="32">
        <f t="shared" si="40"/>
        <v>23200</v>
      </c>
      <c r="AS16" s="32">
        <f t="shared" si="41"/>
        <v>24351</v>
      </c>
      <c r="AT16" s="32">
        <f t="shared" si="42"/>
        <v>13801</v>
      </c>
      <c r="AU16" s="32">
        <f t="shared" si="43"/>
        <v>4766</v>
      </c>
      <c r="AV16" s="32">
        <f t="shared" si="44"/>
        <v>2595</v>
      </c>
      <c r="AW16" s="32"/>
      <c r="AX16" s="31">
        <f t="shared" si="31"/>
        <v>88808</v>
      </c>
    </row>
    <row r="17" spans="1:50" s="13" customFormat="1" x14ac:dyDescent="0.25">
      <c r="A17" s="15" t="s">
        <v>32</v>
      </c>
      <c r="B17" s="15">
        <v>9</v>
      </c>
      <c r="D17" s="28">
        <f t="shared" si="0"/>
        <v>23440</v>
      </c>
      <c r="E17" s="32">
        <f t="shared" si="32"/>
        <v>930</v>
      </c>
      <c r="F17" s="32">
        <f t="shared" si="33"/>
        <v>2726</v>
      </c>
      <c r="G17" s="32">
        <f t="shared" si="34"/>
        <v>5233</v>
      </c>
      <c r="H17" s="32">
        <f t="shared" si="35"/>
        <v>6736</v>
      </c>
      <c r="I17" s="32">
        <f t="shared" si="36"/>
        <v>4663</v>
      </c>
      <c r="J17" s="32">
        <f t="shared" si="37"/>
        <v>3152</v>
      </c>
      <c r="K17" s="32"/>
      <c r="L17" s="28">
        <f t="shared" si="2"/>
        <v>23440</v>
      </c>
      <c r="M17" s="28"/>
      <c r="N17" s="102">
        <v>132</v>
      </c>
      <c r="O17" s="102">
        <v>372</v>
      </c>
      <c r="P17" s="102">
        <v>1179</v>
      </c>
      <c r="Q17" s="102">
        <v>2541</v>
      </c>
      <c r="R17" s="102">
        <v>3328</v>
      </c>
      <c r="S17" s="102">
        <v>2470</v>
      </c>
      <c r="T17" s="29">
        <f t="shared" si="8"/>
        <v>10022</v>
      </c>
      <c r="U17" s="28"/>
      <c r="V17" s="102">
        <v>513</v>
      </c>
      <c r="W17" s="102">
        <v>1676</v>
      </c>
      <c r="X17" s="102">
        <v>3108</v>
      </c>
      <c r="Y17" s="102">
        <v>3294</v>
      </c>
      <c r="Z17" s="102">
        <v>863</v>
      </c>
      <c r="AA17" s="102">
        <v>257</v>
      </c>
      <c r="AB17" s="30">
        <f t="shared" si="14"/>
        <v>9711</v>
      </c>
      <c r="AC17" s="102">
        <v>175</v>
      </c>
      <c r="AD17" s="102">
        <v>448</v>
      </c>
      <c r="AE17" s="102">
        <v>743</v>
      </c>
      <c r="AF17" s="102">
        <v>737</v>
      </c>
      <c r="AG17" s="102">
        <v>379</v>
      </c>
      <c r="AH17" s="102">
        <v>325</v>
      </c>
      <c r="AI17" s="28">
        <f t="shared" si="38"/>
        <v>2807</v>
      </c>
      <c r="AJ17" s="102">
        <v>110</v>
      </c>
      <c r="AK17" s="102">
        <v>230</v>
      </c>
      <c r="AL17" s="102">
        <v>203</v>
      </c>
      <c r="AM17" s="102">
        <v>164</v>
      </c>
      <c r="AN17" s="102">
        <v>93</v>
      </c>
      <c r="AO17" s="102">
        <v>100</v>
      </c>
      <c r="AP17" s="28">
        <f t="shared" si="25"/>
        <v>900</v>
      </c>
      <c r="AQ17" s="32">
        <f t="shared" si="39"/>
        <v>285</v>
      </c>
      <c r="AR17" s="32">
        <f t="shared" si="40"/>
        <v>678</v>
      </c>
      <c r="AS17" s="32">
        <f t="shared" si="41"/>
        <v>946</v>
      </c>
      <c r="AT17" s="32">
        <f t="shared" si="42"/>
        <v>901</v>
      </c>
      <c r="AU17" s="32">
        <f t="shared" si="43"/>
        <v>472</v>
      </c>
      <c r="AV17" s="32">
        <f t="shared" si="44"/>
        <v>425</v>
      </c>
      <c r="AW17" s="32"/>
      <c r="AX17" s="31">
        <f t="shared" si="31"/>
        <v>3707</v>
      </c>
    </row>
    <row r="18" spans="1:50" s="13" customFormat="1" x14ac:dyDescent="0.25">
      <c r="A18" s="15" t="s">
        <v>33</v>
      </c>
      <c r="B18" s="15">
        <v>10</v>
      </c>
      <c r="D18" s="28">
        <f t="shared" si="0"/>
        <v>178500</v>
      </c>
      <c r="E18" s="32">
        <f t="shared" si="32"/>
        <v>18127</v>
      </c>
      <c r="F18" s="32">
        <f t="shared" si="33"/>
        <v>31263</v>
      </c>
      <c r="G18" s="32">
        <f t="shared" si="34"/>
        <v>45529</v>
      </c>
      <c r="H18" s="32">
        <f t="shared" si="35"/>
        <v>45756</v>
      </c>
      <c r="I18" s="32">
        <f t="shared" si="36"/>
        <v>22566</v>
      </c>
      <c r="J18" s="32">
        <f t="shared" si="37"/>
        <v>15259</v>
      </c>
      <c r="K18" s="32"/>
      <c r="L18" s="28">
        <f t="shared" si="2"/>
        <v>178500</v>
      </c>
      <c r="M18" s="28"/>
      <c r="N18" s="102">
        <v>937</v>
      </c>
      <c r="O18" s="102">
        <v>2171</v>
      </c>
      <c r="P18" s="102">
        <v>5039</v>
      </c>
      <c r="Q18" s="102">
        <v>8398</v>
      </c>
      <c r="R18" s="102">
        <v>9715</v>
      </c>
      <c r="S18" s="102">
        <v>8938</v>
      </c>
      <c r="T18" s="29">
        <f t="shared" si="8"/>
        <v>35198</v>
      </c>
      <c r="U18" s="28"/>
      <c r="V18" s="102">
        <v>11065</v>
      </c>
      <c r="W18" s="102">
        <v>22488</v>
      </c>
      <c r="X18" s="102">
        <v>33205</v>
      </c>
      <c r="Y18" s="102">
        <v>31032</v>
      </c>
      <c r="Z18" s="102">
        <v>9796</v>
      </c>
      <c r="AA18" s="102">
        <v>4154</v>
      </c>
      <c r="AB18" s="30">
        <f t="shared" si="14"/>
        <v>111740</v>
      </c>
      <c r="AC18" s="102">
        <v>3484</v>
      </c>
      <c r="AD18" s="102">
        <v>4122</v>
      </c>
      <c r="AE18" s="102">
        <v>5008</v>
      </c>
      <c r="AF18" s="102">
        <v>4552</v>
      </c>
      <c r="AG18" s="102">
        <v>2298</v>
      </c>
      <c r="AH18" s="102">
        <v>1621</v>
      </c>
      <c r="AI18" s="28">
        <f t="shared" si="38"/>
        <v>21085</v>
      </c>
      <c r="AJ18" s="102">
        <v>2641</v>
      </c>
      <c r="AK18" s="102">
        <v>2482</v>
      </c>
      <c r="AL18" s="102">
        <v>2277</v>
      </c>
      <c r="AM18" s="102">
        <v>1774</v>
      </c>
      <c r="AN18" s="102">
        <v>757</v>
      </c>
      <c r="AO18" s="102">
        <v>546</v>
      </c>
      <c r="AP18" s="28">
        <f t="shared" si="25"/>
        <v>10477</v>
      </c>
      <c r="AQ18" s="32">
        <f t="shared" si="39"/>
        <v>6125</v>
      </c>
      <c r="AR18" s="32">
        <f t="shared" si="40"/>
        <v>6604</v>
      </c>
      <c r="AS18" s="32">
        <f t="shared" si="41"/>
        <v>7285</v>
      </c>
      <c r="AT18" s="32">
        <f t="shared" si="42"/>
        <v>6326</v>
      </c>
      <c r="AU18" s="32">
        <f t="shared" si="43"/>
        <v>3055</v>
      </c>
      <c r="AV18" s="32">
        <f t="shared" si="44"/>
        <v>2167</v>
      </c>
      <c r="AW18" s="32"/>
      <c r="AX18" s="31">
        <f t="shared" si="31"/>
        <v>31562</v>
      </c>
    </row>
    <row r="19" spans="1:50" s="13" customFormat="1" x14ac:dyDescent="0.25">
      <c r="A19" s="15" t="s">
        <v>34</v>
      </c>
      <c r="B19" s="15">
        <v>11</v>
      </c>
      <c r="D19" s="28">
        <f t="shared" si="0"/>
        <v>40259</v>
      </c>
      <c r="E19" s="32">
        <f t="shared" si="32"/>
        <v>1400</v>
      </c>
      <c r="F19" s="32">
        <f t="shared" si="33"/>
        <v>3863</v>
      </c>
      <c r="G19" s="32">
        <f t="shared" si="34"/>
        <v>9065</v>
      </c>
      <c r="H19" s="32">
        <f t="shared" si="35"/>
        <v>11511</v>
      </c>
      <c r="I19" s="32">
        <f t="shared" si="36"/>
        <v>8226</v>
      </c>
      <c r="J19" s="32">
        <f t="shared" si="37"/>
        <v>6194</v>
      </c>
      <c r="K19" s="32"/>
      <c r="L19" s="28">
        <f t="shared" si="2"/>
        <v>40259</v>
      </c>
      <c r="M19" s="28"/>
      <c r="N19" s="102">
        <v>66</v>
      </c>
      <c r="O19" s="102">
        <v>346</v>
      </c>
      <c r="P19" s="102">
        <v>1434</v>
      </c>
      <c r="Q19" s="102">
        <v>3687</v>
      </c>
      <c r="R19" s="102">
        <v>5490</v>
      </c>
      <c r="S19" s="102">
        <v>4641</v>
      </c>
      <c r="T19" s="29">
        <f t="shared" si="8"/>
        <v>15664</v>
      </c>
      <c r="U19" s="28"/>
      <c r="V19" s="102">
        <v>741</v>
      </c>
      <c r="W19" s="102">
        <v>2301</v>
      </c>
      <c r="X19" s="102">
        <v>5642</v>
      </c>
      <c r="Y19" s="102">
        <v>5679</v>
      </c>
      <c r="Z19" s="102">
        <v>1561</v>
      </c>
      <c r="AA19" s="102">
        <v>588</v>
      </c>
      <c r="AB19" s="30">
        <f t="shared" si="14"/>
        <v>16512</v>
      </c>
      <c r="AC19" s="102">
        <v>356</v>
      </c>
      <c r="AD19" s="102">
        <v>776</v>
      </c>
      <c r="AE19" s="102">
        <v>1367</v>
      </c>
      <c r="AF19" s="102">
        <v>1485</v>
      </c>
      <c r="AG19" s="102">
        <v>915</v>
      </c>
      <c r="AH19" s="102">
        <v>767</v>
      </c>
      <c r="AI19" s="28">
        <f t="shared" si="38"/>
        <v>5666</v>
      </c>
      <c r="AJ19" s="102">
        <v>237</v>
      </c>
      <c r="AK19" s="102">
        <v>440</v>
      </c>
      <c r="AL19" s="102">
        <v>622</v>
      </c>
      <c r="AM19" s="102">
        <v>660</v>
      </c>
      <c r="AN19" s="102">
        <v>260</v>
      </c>
      <c r="AO19" s="102">
        <v>198</v>
      </c>
      <c r="AP19" s="28">
        <f t="shared" si="25"/>
        <v>2417</v>
      </c>
      <c r="AQ19" s="32">
        <f t="shared" si="39"/>
        <v>593</v>
      </c>
      <c r="AR19" s="32">
        <f t="shared" si="40"/>
        <v>1216</v>
      </c>
      <c r="AS19" s="32">
        <f t="shared" si="41"/>
        <v>1989</v>
      </c>
      <c r="AT19" s="32">
        <f t="shared" si="42"/>
        <v>2145</v>
      </c>
      <c r="AU19" s="32">
        <f t="shared" si="43"/>
        <v>1175</v>
      </c>
      <c r="AV19" s="32">
        <f t="shared" si="44"/>
        <v>965</v>
      </c>
      <c r="AW19" s="32"/>
      <c r="AX19" s="31">
        <f t="shared" si="31"/>
        <v>8083</v>
      </c>
    </row>
    <row r="20" spans="1:50" s="13" customFormat="1" x14ac:dyDescent="0.25">
      <c r="A20" s="15" t="s">
        <v>35</v>
      </c>
      <c r="B20" s="15">
        <v>12</v>
      </c>
      <c r="D20" s="28">
        <f t="shared" si="0"/>
        <v>206813</v>
      </c>
      <c r="E20" s="32">
        <f t="shared" si="32"/>
        <v>8832</v>
      </c>
      <c r="F20" s="32">
        <f t="shared" si="33"/>
        <v>25292</v>
      </c>
      <c r="G20" s="32">
        <f t="shared" si="34"/>
        <v>51457</v>
      </c>
      <c r="H20" s="32">
        <f t="shared" si="35"/>
        <v>63707</v>
      </c>
      <c r="I20" s="32">
        <f t="shared" si="36"/>
        <v>34416</v>
      </c>
      <c r="J20" s="32">
        <f t="shared" si="37"/>
        <v>23109</v>
      </c>
      <c r="K20" s="32"/>
      <c r="L20" s="28">
        <f t="shared" si="2"/>
        <v>206813</v>
      </c>
      <c r="M20" s="28"/>
      <c r="N20" s="102">
        <v>10</v>
      </c>
      <c r="O20" s="102">
        <v>205</v>
      </c>
      <c r="P20" s="102">
        <v>1143</v>
      </c>
      <c r="Q20" s="102">
        <v>5015</v>
      </c>
      <c r="R20" s="102">
        <v>12881</v>
      </c>
      <c r="S20" s="102">
        <v>12889</v>
      </c>
      <c r="T20" s="29">
        <f t="shared" si="8"/>
        <v>32143</v>
      </c>
      <c r="U20" s="28"/>
      <c r="V20" s="102">
        <v>5500</v>
      </c>
      <c r="W20" s="102">
        <v>18468</v>
      </c>
      <c r="X20" s="102">
        <v>40462</v>
      </c>
      <c r="Y20" s="102">
        <v>49065</v>
      </c>
      <c r="Z20" s="102">
        <v>16788</v>
      </c>
      <c r="AA20" s="102">
        <v>5792</v>
      </c>
      <c r="AB20" s="30">
        <f t="shared" si="14"/>
        <v>136075</v>
      </c>
      <c r="AC20" s="102">
        <v>2390</v>
      </c>
      <c r="AD20" s="102">
        <v>5606</v>
      </c>
      <c r="AE20" s="102">
        <v>8569</v>
      </c>
      <c r="AF20" s="102">
        <v>7992</v>
      </c>
      <c r="AG20" s="102">
        <v>3753</v>
      </c>
      <c r="AH20" s="102">
        <v>3773</v>
      </c>
      <c r="AI20" s="28">
        <f t="shared" si="38"/>
        <v>32083</v>
      </c>
      <c r="AJ20" s="102">
        <v>932</v>
      </c>
      <c r="AK20" s="102">
        <v>1013</v>
      </c>
      <c r="AL20" s="102">
        <v>1283</v>
      </c>
      <c r="AM20" s="102">
        <v>1635</v>
      </c>
      <c r="AN20" s="102">
        <v>994</v>
      </c>
      <c r="AO20" s="102">
        <v>655</v>
      </c>
      <c r="AP20" s="28">
        <f t="shared" si="25"/>
        <v>6512</v>
      </c>
      <c r="AQ20" s="32">
        <f t="shared" si="39"/>
        <v>3322</v>
      </c>
      <c r="AR20" s="32">
        <f t="shared" si="40"/>
        <v>6619</v>
      </c>
      <c r="AS20" s="32">
        <f t="shared" si="41"/>
        <v>9852</v>
      </c>
      <c r="AT20" s="32">
        <f t="shared" si="42"/>
        <v>9627</v>
      </c>
      <c r="AU20" s="32">
        <f t="shared" si="43"/>
        <v>4747</v>
      </c>
      <c r="AV20" s="32">
        <f t="shared" si="44"/>
        <v>4428</v>
      </c>
      <c r="AW20" s="32"/>
      <c r="AX20" s="31">
        <f t="shared" si="31"/>
        <v>38595</v>
      </c>
    </row>
    <row r="21" spans="1:50" s="13" customFormat="1" x14ac:dyDescent="0.25">
      <c r="A21" s="15" t="s">
        <v>36</v>
      </c>
      <c r="B21" s="15">
        <v>13</v>
      </c>
      <c r="D21" s="28">
        <f t="shared" si="0"/>
        <v>98193</v>
      </c>
      <c r="E21" s="32">
        <f t="shared" si="32"/>
        <v>5753</v>
      </c>
      <c r="F21" s="32">
        <f t="shared" si="33"/>
        <v>13338</v>
      </c>
      <c r="G21" s="32">
        <f t="shared" si="34"/>
        <v>30880</v>
      </c>
      <c r="H21" s="32">
        <f t="shared" si="35"/>
        <v>26654</v>
      </c>
      <c r="I21" s="32">
        <f t="shared" si="36"/>
        <v>13365</v>
      </c>
      <c r="J21" s="32">
        <f t="shared" si="37"/>
        <v>8203</v>
      </c>
      <c r="K21" s="32"/>
      <c r="L21" s="28">
        <f t="shared" si="2"/>
        <v>98193</v>
      </c>
      <c r="M21" s="28"/>
      <c r="N21" s="102">
        <v>55</v>
      </c>
      <c r="O21" s="102">
        <v>345</v>
      </c>
      <c r="P21" s="102">
        <v>1280</v>
      </c>
      <c r="Q21" s="102">
        <v>3155</v>
      </c>
      <c r="R21" s="102">
        <v>5169</v>
      </c>
      <c r="S21" s="102">
        <v>4572</v>
      </c>
      <c r="T21" s="29">
        <f t="shared" si="8"/>
        <v>14576</v>
      </c>
      <c r="U21" s="28"/>
      <c r="V21" s="102">
        <v>3249</v>
      </c>
      <c r="W21" s="102">
        <v>8815</v>
      </c>
      <c r="X21" s="102">
        <v>21660</v>
      </c>
      <c r="Y21" s="102">
        <v>17193</v>
      </c>
      <c r="Z21" s="102">
        <v>5926</v>
      </c>
      <c r="AA21" s="102">
        <v>2251</v>
      </c>
      <c r="AB21" s="30">
        <f t="shared" si="14"/>
        <v>59094</v>
      </c>
      <c r="AC21" s="102">
        <v>1941</v>
      </c>
      <c r="AD21" s="102">
        <v>3532</v>
      </c>
      <c r="AE21" s="102">
        <v>6924</v>
      </c>
      <c r="AF21" s="102">
        <v>5260</v>
      </c>
      <c r="AG21" s="102">
        <v>1835</v>
      </c>
      <c r="AH21" s="102">
        <v>1098</v>
      </c>
      <c r="AI21" s="28">
        <f t="shared" si="38"/>
        <v>20590</v>
      </c>
      <c r="AJ21" s="102">
        <v>508</v>
      </c>
      <c r="AK21" s="102">
        <v>646</v>
      </c>
      <c r="AL21" s="102">
        <v>1016</v>
      </c>
      <c r="AM21" s="102">
        <v>1046</v>
      </c>
      <c r="AN21" s="102">
        <v>435</v>
      </c>
      <c r="AO21" s="102">
        <v>282</v>
      </c>
      <c r="AP21" s="28">
        <f t="shared" si="25"/>
        <v>3933</v>
      </c>
      <c r="AQ21" s="32">
        <f t="shared" si="39"/>
        <v>2449</v>
      </c>
      <c r="AR21" s="32">
        <f t="shared" si="40"/>
        <v>4178</v>
      </c>
      <c r="AS21" s="32">
        <f t="shared" si="41"/>
        <v>7940</v>
      </c>
      <c r="AT21" s="32">
        <f t="shared" si="42"/>
        <v>6306</v>
      </c>
      <c r="AU21" s="32">
        <f t="shared" si="43"/>
        <v>2270</v>
      </c>
      <c r="AV21" s="32">
        <f t="shared" si="44"/>
        <v>1380</v>
      </c>
      <c r="AW21" s="32"/>
      <c r="AX21" s="31">
        <f t="shared" si="31"/>
        <v>24523</v>
      </c>
    </row>
    <row r="22" spans="1:50" s="13" customFormat="1" x14ac:dyDescent="0.25">
      <c r="A22" s="15" t="s">
        <v>37</v>
      </c>
      <c r="B22" s="15">
        <v>14</v>
      </c>
      <c r="D22" s="28">
        <f t="shared" si="0"/>
        <v>22645</v>
      </c>
      <c r="E22" s="32">
        <f t="shared" si="32"/>
        <v>1002</v>
      </c>
      <c r="F22" s="32">
        <f t="shared" si="33"/>
        <v>2580</v>
      </c>
      <c r="G22" s="32">
        <f t="shared" si="34"/>
        <v>5205</v>
      </c>
      <c r="H22" s="32">
        <f t="shared" si="35"/>
        <v>7631</v>
      </c>
      <c r="I22" s="32">
        <f t="shared" si="36"/>
        <v>4093</v>
      </c>
      <c r="J22" s="32">
        <f t="shared" si="37"/>
        <v>2134</v>
      </c>
      <c r="K22" s="32"/>
      <c r="L22" s="28">
        <f t="shared" si="2"/>
        <v>22645</v>
      </c>
      <c r="M22" s="28"/>
      <c r="N22" s="102">
        <v>8</v>
      </c>
      <c r="O22" s="102">
        <v>42</v>
      </c>
      <c r="P22" s="102">
        <v>235</v>
      </c>
      <c r="Q22" s="102">
        <v>452</v>
      </c>
      <c r="R22" s="102">
        <v>932</v>
      </c>
      <c r="S22" s="102">
        <v>1017</v>
      </c>
      <c r="T22" s="29">
        <f t="shared" si="8"/>
        <v>2686</v>
      </c>
      <c r="U22" s="28"/>
      <c r="V22" s="102">
        <v>633</v>
      </c>
      <c r="W22" s="102">
        <v>1855</v>
      </c>
      <c r="X22" s="102">
        <v>3975</v>
      </c>
      <c r="Y22" s="102">
        <v>5865</v>
      </c>
      <c r="Z22" s="102">
        <v>2586</v>
      </c>
      <c r="AA22" s="102">
        <v>733</v>
      </c>
      <c r="AB22" s="30">
        <f t="shared" si="14"/>
        <v>15647</v>
      </c>
      <c r="AC22" s="102">
        <v>216</v>
      </c>
      <c r="AD22" s="102">
        <v>551</v>
      </c>
      <c r="AE22" s="102">
        <v>803</v>
      </c>
      <c r="AF22" s="102">
        <v>1073</v>
      </c>
      <c r="AG22" s="102">
        <v>454</v>
      </c>
      <c r="AH22" s="102">
        <v>308</v>
      </c>
      <c r="AI22" s="28">
        <f t="shared" si="38"/>
        <v>3405</v>
      </c>
      <c r="AJ22" s="102">
        <v>145</v>
      </c>
      <c r="AK22" s="102">
        <v>132</v>
      </c>
      <c r="AL22" s="102">
        <v>192</v>
      </c>
      <c r="AM22" s="102">
        <v>241</v>
      </c>
      <c r="AN22" s="102">
        <v>121</v>
      </c>
      <c r="AO22" s="102">
        <v>76</v>
      </c>
      <c r="AP22" s="28">
        <f t="shared" si="25"/>
        <v>907</v>
      </c>
      <c r="AQ22" s="32">
        <f t="shared" si="39"/>
        <v>361</v>
      </c>
      <c r="AR22" s="32">
        <f t="shared" si="40"/>
        <v>683</v>
      </c>
      <c r="AS22" s="32">
        <f t="shared" si="41"/>
        <v>995</v>
      </c>
      <c r="AT22" s="32">
        <f t="shared" si="42"/>
        <v>1314</v>
      </c>
      <c r="AU22" s="32">
        <f t="shared" si="43"/>
        <v>575</v>
      </c>
      <c r="AV22" s="32">
        <f t="shared" si="44"/>
        <v>384</v>
      </c>
      <c r="AW22" s="32"/>
      <c r="AX22" s="31">
        <f t="shared" si="31"/>
        <v>4312</v>
      </c>
    </row>
    <row r="23" spans="1:50" s="13" customFormat="1" x14ac:dyDescent="0.25">
      <c r="A23" s="15" t="s">
        <v>38</v>
      </c>
      <c r="B23" s="15">
        <v>15</v>
      </c>
      <c r="D23" s="28">
        <f t="shared" si="0"/>
        <v>22304</v>
      </c>
      <c r="E23" s="32">
        <f t="shared" si="32"/>
        <v>1167</v>
      </c>
      <c r="F23" s="32">
        <f t="shared" si="33"/>
        <v>3280</v>
      </c>
      <c r="G23" s="32">
        <f t="shared" si="34"/>
        <v>5382</v>
      </c>
      <c r="H23" s="32">
        <f t="shared" si="35"/>
        <v>6236</v>
      </c>
      <c r="I23" s="32">
        <f t="shared" si="36"/>
        <v>3750</v>
      </c>
      <c r="J23" s="32">
        <f t="shared" si="37"/>
        <v>2489</v>
      </c>
      <c r="K23" s="32"/>
      <c r="L23" s="28">
        <f t="shared" si="2"/>
        <v>22304</v>
      </c>
      <c r="M23" s="28"/>
      <c r="N23" s="102">
        <v>9</v>
      </c>
      <c r="O23" s="102">
        <v>163</v>
      </c>
      <c r="P23" s="102">
        <v>423</v>
      </c>
      <c r="Q23" s="102">
        <v>849</v>
      </c>
      <c r="R23" s="102">
        <v>1294</v>
      </c>
      <c r="S23" s="102">
        <v>1363</v>
      </c>
      <c r="T23" s="29">
        <f t="shared" si="8"/>
        <v>4101</v>
      </c>
      <c r="U23" s="28"/>
      <c r="V23" s="102">
        <v>766</v>
      </c>
      <c r="W23" s="102">
        <v>2404</v>
      </c>
      <c r="X23" s="102">
        <v>4001</v>
      </c>
      <c r="Y23" s="102">
        <v>4421</v>
      </c>
      <c r="Z23" s="102">
        <v>1948</v>
      </c>
      <c r="AA23" s="102">
        <v>743</v>
      </c>
      <c r="AB23" s="30">
        <f t="shared" si="14"/>
        <v>14283</v>
      </c>
      <c r="AC23" s="102">
        <v>219</v>
      </c>
      <c r="AD23" s="102">
        <v>325</v>
      </c>
      <c r="AE23" s="102">
        <v>673</v>
      </c>
      <c r="AF23" s="102">
        <v>710</v>
      </c>
      <c r="AG23" s="102">
        <v>389</v>
      </c>
      <c r="AH23" s="102">
        <v>290</v>
      </c>
      <c r="AI23" s="28">
        <f t="shared" si="38"/>
        <v>2606</v>
      </c>
      <c r="AJ23" s="102">
        <v>173</v>
      </c>
      <c r="AK23" s="102">
        <v>388</v>
      </c>
      <c r="AL23" s="102">
        <v>285</v>
      </c>
      <c r="AM23" s="102">
        <v>256</v>
      </c>
      <c r="AN23" s="102">
        <v>119</v>
      </c>
      <c r="AO23" s="102">
        <v>93</v>
      </c>
      <c r="AP23" s="28">
        <f t="shared" si="25"/>
        <v>1314</v>
      </c>
      <c r="AQ23" s="32">
        <f t="shared" si="39"/>
        <v>392</v>
      </c>
      <c r="AR23" s="32">
        <f t="shared" si="40"/>
        <v>713</v>
      </c>
      <c r="AS23" s="32">
        <f t="shared" si="41"/>
        <v>958</v>
      </c>
      <c r="AT23" s="32">
        <f t="shared" si="42"/>
        <v>966</v>
      </c>
      <c r="AU23" s="32">
        <f t="shared" si="43"/>
        <v>508</v>
      </c>
      <c r="AV23" s="32">
        <f t="shared" si="44"/>
        <v>383</v>
      </c>
      <c r="AW23" s="32"/>
      <c r="AX23" s="31">
        <f t="shared" si="31"/>
        <v>3920</v>
      </c>
    </row>
    <row r="24" spans="1:50" s="13" customFormat="1" x14ac:dyDescent="0.25">
      <c r="A24" s="15" t="s">
        <v>39</v>
      </c>
      <c r="B24" s="15">
        <v>16</v>
      </c>
      <c r="D24" s="28">
        <f t="shared" si="0"/>
        <v>267407</v>
      </c>
      <c r="E24" s="32">
        <f t="shared" si="32"/>
        <v>11768</v>
      </c>
      <c r="F24" s="32">
        <f t="shared" si="33"/>
        <v>31673</v>
      </c>
      <c r="G24" s="32">
        <f t="shared" si="34"/>
        <v>58265</v>
      </c>
      <c r="H24" s="32">
        <f t="shared" si="35"/>
        <v>78390</v>
      </c>
      <c r="I24" s="32">
        <f t="shared" si="36"/>
        <v>48804</v>
      </c>
      <c r="J24" s="32">
        <f t="shared" si="37"/>
        <v>38507</v>
      </c>
      <c r="K24" s="32"/>
      <c r="L24" s="28">
        <f t="shared" si="2"/>
        <v>267407</v>
      </c>
      <c r="M24" s="28"/>
      <c r="N24" s="102">
        <v>104</v>
      </c>
      <c r="O24" s="102">
        <v>572</v>
      </c>
      <c r="P24" s="102">
        <v>2957</v>
      </c>
      <c r="Q24" s="102">
        <v>11237</v>
      </c>
      <c r="R24" s="102">
        <v>25644</v>
      </c>
      <c r="S24" s="102">
        <v>27537</v>
      </c>
      <c r="T24" s="29">
        <f t="shared" si="8"/>
        <v>68051</v>
      </c>
      <c r="U24" s="28"/>
      <c r="V24" s="102">
        <v>7397</v>
      </c>
      <c r="W24" s="102">
        <v>22734</v>
      </c>
      <c r="X24" s="102">
        <v>44146</v>
      </c>
      <c r="Y24" s="102">
        <v>54514</v>
      </c>
      <c r="Z24" s="102">
        <v>16496</v>
      </c>
      <c r="AA24" s="102">
        <v>5092</v>
      </c>
      <c r="AB24" s="30">
        <f t="shared" si="14"/>
        <v>150379</v>
      </c>
      <c r="AC24" s="102">
        <v>2662</v>
      </c>
      <c r="AD24" s="102">
        <v>5847</v>
      </c>
      <c r="AE24" s="102">
        <v>8379</v>
      </c>
      <c r="AF24" s="102">
        <v>9485</v>
      </c>
      <c r="AG24" s="102">
        <v>5013</v>
      </c>
      <c r="AH24" s="102">
        <v>4673</v>
      </c>
      <c r="AI24" s="28">
        <f t="shared" si="38"/>
        <v>36059</v>
      </c>
      <c r="AJ24" s="102">
        <v>1605</v>
      </c>
      <c r="AK24" s="102">
        <v>2520</v>
      </c>
      <c r="AL24" s="102">
        <v>2783</v>
      </c>
      <c r="AM24" s="102">
        <v>3154</v>
      </c>
      <c r="AN24" s="102">
        <v>1651</v>
      </c>
      <c r="AO24" s="102">
        <v>1205</v>
      </c>
      <c r="AP24" s="28">
        <f t="shared" si="25"/>
        <v>12918</v>
      </c>
      <c r="AQ24" s="32">
        <f t="shared" si="39"/>
        <v>4267</v>
      </c>
      <c r="AR24" s="32">
        <f t="shared" si="40"/>
        <v>8367</v>
      </c>
      <c r="AS24" s="32">
        <f t="shared" si="41"/>
        <v>11162</v>
      </c>
      <c r="AT24" s="32">
        <f t="shared" si="42"/>
        <v>12639</v>
      </c>
      <c r="AU24" s="32">
        <f t="shared" si="43"/>
        <v>6664</v>
      </c>
      <c r="AV24" s="32">
        <f t="shared" si="44"/>
        <v>5878</v>
      </c>
      <c r="AW24" s="32"/>
      <c r="AX24" s="31">
        <f t="shared" si="31"/>
        <v>48977</v>
      </c>
    </row>
    <row r="25" spans="1:50" s="13" customFormat="1" x14ac:dyDescent="0.25">
      <c r="A25" s="15" t="s">
        <v>40</v>
      </c>
      <c r="B25" s="15">
        <v>17</v>
      </c>
      <c r="D25" s="28">
        <f t="shared" si="0"/>
        <v>44195</v>
      </c>
      <c r="E25" s="32">
        <f t="shared" si="32"/>
        <v>1469</v>
      </c>
      <c r="F25" s="32">
        <f t="shared" si="33"/>
        <v>4901</v>
      </c>
      <c r="G25" s="32">
        <f t="shared" si="34"/>
        <v>11634</v>
      </c>
      <c r="H25" s="32">
        <f t="shared" si="35"/>
        <v>13035</v>
      </c>
      <c r="I25" s="32">
        <f t="shared" si="36"/>
        <v>7886</v>
      </c>
      <c r="J25" s="32">
        <f t="shared" si="37"/>
        <v>5270</v>
      </c>
      <c r="K25" s="32"/>
      <c r="L25" s="28">
        <f t="shared" si="2"/>
        <v>44195</v>
      </c>
      <c r="M25" s="28"/>
      <c r="N25" s="102">
        <v>11</v>
      </c>
      <c r="O25" s="102">
        <v>108</v>
      </c>
      <c r="P25" s="102">
        <v>590</v>
      </c>
      <c r="Q25" s="102">
        <v>2517</v>
      </c>
      <c r="R25" s="102">
        <v>4782</v>
      </c>
      <c r="S25" s="102">
        <v>3831</v>
      </c>
      <c r="T25" s="29">
        <f t="shared" si="8"/>
        <v>11839</v>
      </c>
      <c r="U25" s="28"/>
      <c r="V25" s="102">
        <v>813</v>
      </c>
      <c r="W25" s="102">
        <v>3074</v>
      </c>
      <c r="X25" s="102">
        <v>8625</v>
      </c>
      <c r="Y25" s="102">
        <v>8334</v>
      </c>
      <c r="Z25" s="102">
        <v>2115</v>
      </c>
      <c r="AA25" s="102">
        <v>638</v>
      </c>
      <c r="AB25" s="30">
        <f t="shared" si="14"/>
        <v>23599</v>
      </c>
      <c r="AC25" s="102">
        <v>463</v>
      </c>
      <c r="AD25" s="102">
        <v>1358</v>
      </c>
      <c r="AE25" s="102">
        <v>1988</v>
      </c>
      <c r="AF25" s="102">
        <v>1760</v>
      </c>
      <c r="AG25" s="102">
        <v>806</v>
      </c>
      <c r="AH25" s="102">
        <v>658</v>
      </c>
      <c r="AI25" s="28">
        <f t="shared" si="38"/>
        <v>7033</v>
      </c>
      <c r="AJ25" s="102">
        <v>182</v>
      </c>
      <c r="AK25" s="102">
        <v>361</v>
      </c>
      <c r="AL25" s="102">
        <v>431</v>
      </c>
      <c r="AM25" s="102">
        <v>424</v>
      </c>
      <c r="AN25" s="102">
        <v>183</v>
      </c>
      <c r="AO25" s="102">
        <v>143</v>
      </c>
      <c r="AP25" s="28">
        <f t="shared" si="25"/>
        <v>1724</v>
      </c>
      <c r="AQ25" s="32">
        <f t="shared" si="39"/>
        <v>645</v>
      </c>
      <c r="AR25" s="32">
        <f t="shared" si="40"/>
        <v>1719</v>
      </c>
      <c r="AS25" s="32">
        <f t="shared" si="41"/>
        <v>2419</v>
      </c>
      <c r="AT25" s="32">
        <f t="shared" si="42"/>
        <v>2184</v>
      </c>
      <c r="AU25" s="32">
        <f t="shared" si="43"/>
        <v>989</v>
      </c>
      <c r="AV25" s="32">
        <f t="shared" si="44"/>
        <v>801</v>
      </c>
      <c r="AW25" s="32"/>
      <c r="AX25" s="31">
        <f t="shared" si="31"/>
        <v>8757</v>
      </c>
    </row>
    <row r="26" spans="1:50" s="13" customFormat="1" x14ac:dyDescent="0.25">
      <c r="A26" s="15" t="s">
        <v>41</v>
      </c>
      <c r="B26" s="15">
        <v>18</v>
      </c>
      <c r="D26" s="28">
        <f t="shared" si="0"/>
        <v>81391</v>
      </c>
      <c r="E26" s="32">
        <f t="shared" si="32"/>
        <v>3224</v>
      </c>
      <c r="F26" s="32">
        <f t="shared" si="33"/>
        <v>9431</v>
      </c>
      <c r="G26" s="32">
        <f t="shared" si="34"/>
        <v>18444</v>
      </c>
      <c r="H26" s="32">
        <f t="shared" si="35"/>
        <v>26037</v>
      </c>
      <c r="I26" s="32">
        <f t="shared" si="36"/>
        <v>14922</v>
      </c>
      <c r="J26" s="32">
        <f t="shared" si="37"/>
        <v>9333</v>
      </c>
      <c r="K26" s="32"/>
      <c r="L26" s="28">
        <f t="shared" si="2"/>
        <v>81391</v>
      </c>
      <c r="M26" s="28"/>
      <c r="N26" s="102">
        <v>51</v>
      </c>
      <c r="O26" s="102">
        <v>298</v>
      </c>
      <c r="P26" s="102">
        <v>1078</v>
      </c>
      <c r="Q26" s="102">
        <v>3008</v>
      </c>
      <c r="R26" s="102">
        <v>5850</v>
      </c>
      <c r="S26" s="102">
        <v>5490</v>
      </c>
      <c r="T26" s="29">
        <f t="shared" si="8"/>
        <v>15775</v>
      </c>
      <c r="U26" s="28"/>
      <c r="V26" s="102">
        <v>2098</v>
      </c>
      <c r="W26" s="102">
        <v>6787</v>
      </c>
      <c r="X26" s="102">
        <v>13583</v>
      </c>
      <c r="Y26" s="102">
        <v>18696</v>
      </c>
      <c r="Z26" s="102">
        <v>7252</v>
      </c>
      <c r="AA26" s="102">
        <v>2701</v>
      </c>
      <c r="AB26" s="30">
        <f t="shared" si="14"/>
        <v>51117</v>
      </c>
      <c r="AC26" s="102">
        <v>733</v>
      </c>
      <c r="AD26" s="102">
        <v>1715</v>
      </c>
      <c r="AE26" s="102">
        <v>2989</v>
      </c>
      <c r="AF26" s="102">
        <v>3644</v>
      </c>
      <c r="AG26" s="102">
        <v>1448</v>
      </c>
      <c r="AH26" s="102">
        <v>939</v>
      </c>
      <c r="AI26" s="28">
        <f t="shared" si="38"/>
        <v>11468</v>
      </c>
      <c r="AJ26" s="102">
        <v>342</v>
      </c>
      <c r="AK26" s="102">
        <v>631</v>
      </c>
      <c r="AL26" s="102">
        <v>794</v>
      </c>
      <c r="AM26" s="102">
        <v>689</v>
      </c>
      <c r="AN26" s="102">
        <v>372</v>
      </c>
      <c r="AO26" s="102">
        <v>203</v>
      </c>
      <c r="AP26" s="28">
        <f t="shared" si="25"/>
        <v>3031</v>
      </c>
      <c r="AQ26" s="32">
        <f t="shared" si="39"/>
        <v>1075</v>
      </c>
      <c r="AR26" s="32">
        <f t="shared" si="40"/>
        <v>2346</v>
      </c>
      <c r="AS26" s="32">
        <f t="shared" si="41"/>
        <v>3783</v>
      </c>
      <c r="AT26" s="32">
        <f t="shared" si="42"/>
        <v>4333</v>
      </c>
      <c r="AU26" s="32">
        <f t="shared" si="43"/>
        <v>1820</v>
      </c>
      <c r="AV26" s="32">
        <f t="shared" si="44"/>
        <v>1142</v>
      </c>
      <c r="AW26" s="32"/>
      <c r="AX26" s="31">
        <f t="shared" si="31"/>
        <v>14499</v>
      </c>
    </row>
    <row r="27" spans="1:50" s="13" customFormat="1" x14ac:dyDescent="0.25">
      <c r="A27" s="15" t="s">
        <v>42</v>
      </c>
      <c r="B27" s="15">
        <v>19</v>
      </c>
      <c r="D27" s="28">
        <f t="shared" si="0"/>
        <v>142809</v>
      </c>
      <c r="E27" s="32">
        <f t="shared" si="32"/>
        <v>4945</v>
      </c>
      <c r="F27" s="32">
        <f t="shared" si="33"/>
        <v>14666</v>
      </c>
      <c r="G27" s="32">
        <f t="shared" si="34"/>
        <v>35451</v>
      </c>
      <c r="H27" s="32">
        <f t="shared" si="35"/>
        <v>42410</v>
      </c>
      <c r="I27" s="32">
        <f t="shared" si="36"/>
        <v>28347</v>
      </c>
      <c r="J27" s="32">
        <f t="shared" si="37"/>
        <v>16990</v>
      </c>
      <c r="K27" s="32"/>
      <c r="L27" s="28">
        <f t="shared" si="2"/>
        <v>142809</v>
      </c>
      <c r="M27" s="28"/>
      <c r="N27" s="102">
        <v>124</v>
      </c>
      <c r="O27" s="102">
        <v>216</v>
      </c>
      <c r="P27" s="102">
        <v>1954</v>
      </c>
      <c r="Q27" s="102">
        <v>11534</v>
      </c>
      <c r="R27" s="102">
        <v>19678</v>
      </c>
      <c r="S27" s="102">
        <v>13387</v>
      </c>
      <c r="T27" s="29">
        <f t="shared" si="8"/>
        <v>46893</v>
      </c>
      <c r="U27" s="28"/>
      <c r="V27" s="102">
        <v>3075</v>
      </c>
      <c r="W27" s="102">
        <v>10903</v>
      </c>
      <c r="X27" s="102">
        <v>26647</v>
      </c>
      <c r="Y27" s="102">
        <v>24624</v>
      </c>
      <c r="Z27" s="102">
        <v>5993</v>
      </c>
      <c r="AA27" s="102">
        <v>1682</v>
      </c>
      <c r="AB27" s="30">
        <f t="shared" si="14"/>
        <v>72924</v>
      </c>
      <c r="AC27" s="102">
        <v>1272</v>
      </c>
      <c r="AD27" s="102">
        <v>2803</v>
      </c>
      <c r="AE27" s="102">
        <v>5658</v>
      </c>
      <c r="AF27" s="102">
        <v>4895</v>
      </c>
      <c r="AG27" s="102">
        <v>2096</v>
      </c>
      <c r="AH27" s="102">
        <v>1555</v>
      </c>
      <c r="AI27" s="28">
        <f t="shared" si="38"/>
        <v>18279</v>
      </c>
      <c r="AJ27" s="102">
        <v>474</v>
      </c>
      <c r="AK27" s="102">
        <v>744</v>
      </c>
      <c r="AL27" s="102">
        <v>1192</v>
      </c>
      <c r="AM27" s="102">
        <v>1357</v>
      </c>
      <c r="AN27" s="102">
        <v>580</v>
      </c>
      <c r="AO27" s="102">
        <v>366</v>
      </c>
      <c r="AP27" s="28">
        <f t="shared" si="25"/>
        <v>4713</v>
      </c>
      <c r="AQ27" s="32">
        <f t="shared" si="39"/>
        <v>1746</v>
      </c>
      <c r="AR27" s="32">
        <f t="shared" si="40"/>
        <v>3547</v>
      </c>
      <c r="AS27" s="32">
        <f t="shared" si="41"/>
        <v>6850</v>
      </c>
      <c r="AT27" s="32">
        <f t="shared" si="42"/>
        <v>6252</v>
      </c>
      <c r="AU27" s="32">
        <f t="shared" si="43"/>
        <v>2676</v>
      </c>
      <c r="AV27" s="32">
        <f t="shared" si="44"/>
        <v>1921</v>
      </c>
      <c r="AW27" s="32"/>
      <c r="AX27" s="31">
        <f t="shared" si="31"/>
        <v>22992</v>
      </c>
    </row>
    <row r="28" spans="1:50" s="13" customFormat="1" x14ac:dyDescent="0.25">
      <c r="A28" s="15" t="s">
        <v>43</v>
      </c>
      <c r="B28" s="15">
        <v>20</v>
      </c>
      <c r="D28" s="28">
        <f t="shared" si="0"/>
        <v>140495</v>
      </c>
      <c r="E28" s="32">
        <f t="shared" si="32"/>
        <v>4659</v>
      </c>
      <c r="F28" s="32">
        <f t="shared" si="33"/>
        <v>13995</v>
      </c>
      <c r="G28" s="32">
        <f t="shared" si="34"/>
        <v>30828</v>
      </c>
      <c r="H28" s="32">
        <f t="shared" si="35"/>
        <v>41063</v>
      </c>
      <c r="I28" s="32">
        <f t="shared" si="36"/>
        <v>28218</v>
      </c>
      <c r="J28" s="32">
        <f t="shared" si="37"/>
        <v>21732</v>
      </c>
      <c r="K28" s="32"/>
      <c r="L28" s="28">
        <f t="shared" si="2"/>
        <v>140495</v>
      </c>
      <c r="M28" s="28"/>
      <c r="N28" s="102">
        <v>20</v>
      </c>
      <c r="O28" s="102">
        <v>235</v>
      </c>
      <c r="P28" s="102">
        <v>1321</v>
      </c>
      <c r="Q28" s="102">
        <v>6756</v>
      </c>
      <c r="R28" s="102">
        <v>17034</v>
      </c>
      <c r="S28" s="102">
        <v>15546</v>
      </c>
      <c r="T28" s="29">
        <f t="shared" si="8"/>
        <v>40912</v>
      </c>
      <c r="U28" s="28"/>
      <c r="V28" s="102">
        <v>2734</v>
      </c>
      <c r="W28" s="102">
        <v>9810</v>
      </c>
      <c r="X28" s="102">
        <v>23363</v>
      </c>
      <c r="Y28" s="102">
        <v>27677</v>
      </c>
      <c r="Z28" s="102">
        <v>7218</v>
      </c>
      <c r="AA28" s="102">
        <v>2160</v>
      </c>
      <c r="AB28" s="30">
        <f t="shared" si="14"/>
        <v>72962</v>
      </c>
      <c r="AC28" s="102">
        <v>1161</v>
      </c>
      <c r="AD28" s="102">
        <v>2964</v>
      </c>
      <c r="AE28" s="102">
        <v>4898</v>
      </c>
      <c r="AF28" s="102">
        <v>5086</v>
      </c>
      <c r="AG28" s="102">
        <v>3052</v>
      </c>
      <c r="AH28" s="102">
        <v>3354</v>
      </c>
      <c r="AI28" s="28">
        <f t="shared" si="38"/>
        <v>20515</v>
      </c>
      <c r="AJ28" s="102">
        <v>744</v>
      </c>
      <c r="AK28" s="102">
        <v>986</v>
      </c>
      <c r="AL28" s="102">
        <v>1246</v>
      </c>
      <c r="AM28" s="102">
        <v>1544</v>
      </c>
      <c r="AN28" s="102">
        <v>914</v>
      </c>
      <c r="AO28" s="102">
        <v>672</v>
      </c>
      <c r="AP28" s="28">
        <f t="shared" si="25"/>
        <v>6106</v>
      </c>
      <c r="AQ28" s="32">
        <f t="shared" si="39"/>
        <v>1905</v>
      </c>
      <c r="AR28" s="32">
        <f t="shared" si="40"/>
        <v>3950</v>
      </c>
      <c r="AS28" s="32">
        <f t="shared" si="41"/>
        <v>6144</v>
      </c>
      <c r="AT28" s="32">
        <f t="shared" si="42"/>
        <v>6630</v>
      </c>
      <c r="AU28" s="32">
        <f t="shared" si="43"/>
        <v>3966</v>
      </c>
      <c r="AV28" s="32">
        <f t="shared" si="44"/>
        <v>4026</v>
      </c>
      <c r="AW28" s="32"/>
      <c r="AX28" s="31">
        <f t="shared" si="31"/>
        <v>26621</v>
      </c>
    </row>
    <row r="29" spans="1:50" s="13" customFormat="1" x14ac:dyDescent="0.25">
      <c r="A29" s="15" t="s">
        <v>44</v>
      </c>
      <c r="B29" s="15">
        <v>21</v>
      </c>
      <c r="D29" s="28">
        <f t="shared" si="0"/>
        <v>251215</v>
      </c>
      <c r="E29" s="32">
        <f t="shared" si="32"/>
        <v>14086</v>
      </c>
      <c r="F29" s="32">
        <f t="shared" si="33"/>
        <v>46337</v>
      </c>
      <c r="G29" s="32">
        <f t="shared" si="34"/>
        <v>74730</v>
      </c>
      <c r="H29" s="32">
        <f t="shared" si="35"/>
        <v>71818</v>
      </c>
      <c r="I29" s="32">
        <f t="shared" si="36"/>
        <v>27047</v>
      </c>
      <c r="J29" s="32">
        <f t="shared" si="37"/>
        <v>17197</v>
      </c>
      <c r="K29" s="32"/>
      <c r="L29" s="28">
        <f t="shared" si="2"/>
        <v>251215</v>
      </c>
      <c r="M29" s="28"/>
      <c r="N29" s="102">
        <v>928</v>
      </c>
      <c r="O29" s="102">
        <v>8353</v>
      </c>
      <c r="P29" s="102">
        <v>16477</v>
      </c>
      <c r="Q29" s="102">
        <v>23354</v>
      </c>
      <c r="R29" s="102">
        <v>15044</v>
      </c>
      <c r="S29" s="102">
        <v>12192</v>
      </c>
      <c r="T29" s="29">
        <f t="shared" si="8"/>
        <v>76348</v>
      </c>
      <c r="U29" s="28"/>
      <c r="V29" s="102">
        <v>7750</v>
      </c>
      <c r="W29" s="102">
        <v>26649</v>
      </c>
      <c r="X29" s="102">
        <v>44152</v>
      </c>
      <c r="Y29" s="102">
        <v>38722</v>
      </c>
      <c r="Z29" s="102">
        <v>9472</v>
      </c>
      <c r="AA29" s="102">
        <v>3730</v>
      </c>
      <c r="AB29" s="30">
        <f t="shared" si="14"/>
        <v>130475</v>
      </c>
      <c r="AC29" s="102">
        <v>4908</v>
      </c>
      <c r="AD29" s="102">
        <v>10378</v>
      </c>
      <c r="AE29" s="102">
        <v>12978</v>
      </c>
      <c r="AF29" s="102">
        <v>8820</v>
      </c>
      <c r="AG29" s="102">
        <v>2222</v>
      </c>
      <c r="AH29" s="102">
        <v>1039</v>
      </c>
      <c r="AI29" s="28">
        <f t="shared" si="38"/>
        <v>40345</v>
      </c>
      <c r="AJ29" s="102">
        <v>500</v>
      </c>
      <c r="AK29" s="102">
        <v>957</v>
      </c>
      <c r="AL29" s="102">
        <v>1123</v>
      </c>
      <c r="AM29" s="102">
        <v>922</v>
      </c>
      <c r="AN29" s="102">
        <v>309</v>
      </c>
      <c r="AO29" s="102">
        <v>236</v>
      </c>
      <c r="AP29" s="28">
        <f t="shared" si="25"/>
        <v>4047</v>
      </c>
      <c r="AQ29" s="32">
        <f t="shared" si="39"/>
        <v>5408</v>
      </c>
      <c r="AR29" s="32">
        <f t="shared" si="40"/>
        <v>11335</v>
      </c>
      <c r="AS29" s="32">
        <f t="shared" si="41"/>
        <v>14101</v>
      </c>
      <c r="AT29" s="32">
        <f t="shared" si="42"/>
        <v>9742</v>
      </c>
      <c r="AU29" s="32">
        <f t="shared" si="43"/>
        <v>2531</v>
      </c>
      <c r="AV29" s="32">
        <f t="shared" si="44"/>
        <v>1275</v>
      </c>
      <c r="AW29" s="32"/>
      <c r="AX29" s="31">
        <f t="shared" si="31"/>
        <v>44392</v>
      </c>
    </row>
    <row r="30" spans="1:50" s="13" customFormat="1" x14ac:dyDescent="0.25">
      <c r="A30" s="15" t="s">
        <v>45</v>
      </c>
      <c r="B30" s="15">
        <v>22</v>
      </c>
      <c r="D30" s="28">
        <f t="shared" si="0"/>
        <v>21049</v>
      </c>
      <c r="E30" s="32">
        <f t="shared" si="32"/>
        <v>843</v>
      </c>
      <c r="F30" s="32">
        <f t="shared" si="33"/>
        <v>2349</v>
      </c>
      <c r="G30" s="32">
        <f t="shared" si="34"/>
        <v>4659</v>
      </c>
      <c r="H30" s="32">
        <f t="shared" si="35"/>
        <v>6939</v>
      </c>
      <c r="I30" s="32">
        <f t="shared" si="36"/>
        <v>3641</v>
      </c>
      <c r="J30" s="32">
        <f t="shared" si="37"/>
        <v>2618</v>
      </c>
      <c r="K30" s="32"/>
      <c r="L30" s="28">
        <f t="shared" si="2"/>
        <v>21049</v>
      </c>
      <c r="M30" s="28"/>
      <c r="N30" s="102">
        <v>38</v>
      </c>
      <c r="O30" s="102">
        <v>133</v>
      </c>
      <c r="P30" s="102">
        <v>426</v>
      </c>
      <c r="Q30" s="102">
        <v>940</v>
      </c>
      <c r="R30" s="102">
        <v>1622</v>
      </c>
      <c r="S30" s="102">
        <v>1721</v>
      </c>
      <c r="T30" s="29">
        <f t="shared" si="8"/>
        <v>4880</v>
      </c>
      <c r="U30" s="28"/>
      <c r="V30" s="102">
        <v>554</v>
      </c>
      <c r="W30" s="102">
        <v>1488</v>
      </c>
      <c r="X30" s="102">
        <v>3192</v>
      </c>
      <c r="Y30" s="102">
        <v>4817</v>
      </c>
      <c r="Z30" s="102">
        <v>1523</v>
      </c>
      <c r="AA30" s="102">
        <v>571</v>
      </c>
      <c r="AB30" s="30">
        <f t="shared" si="14"/>
        <v>12145</v>
      </c>
      <c r="AC30" s="102">
        <v>153</v>
      </c>
      <c r="AD30" s="102">
        <v>459</v>
      </c>
      <c r="AE30" s="102">
        <v>703</v>
      </c>
      <c r="AF30" s="102">
        <v>885</v>
      </c>
      <c r="AG30" s="102">
        <v>368</v>
      </c>
      <c r="AH30" s="102">
        <v>227</v>
      </c>
      <c r="AI30" s="28">
        <f t="shared" si="38"/>
        <v>2795</v>
      </c>
      <c r="AJ30" s="102">
        <v>98</v>
      </c>
      <c r="AK30" s="102">
        <v>269</v>
      </c>
      <c r="AL30" s="102">
        <v>338</v>
      </c>
      <c r="AM30" s="102">
        <v>297</v>
      </c>
      <c r="AN30" s="102">
        <v>128</v>
      </c>
      <c r="AO30" s="102">
        <v>99</v>
      </c>
      <c r="AP30" s="28">
        <f t="shared" si="25"/>
        <v>1229</v>
      </c>
      <c r="AQ30" s="32">
        <f t="shared" si="39"/>
        <v>251</v>
      </c>
      <c r="AR30" s="32">
        <f t="shared" si="40"/>
        <v>728</v>
      </c>
      <c r="AS30" s="32">
        <f t="shared" si="41"/>
        <v>1041</v>
      </c>
      <c r="AT30" s="32">
        <f t="shared" si="42"/>
        <v>1182</v>
      </c>
      <c r="AU30" s="32">
        <f t="shared" si="43"/>
        <v>496</v>
      </c>
      <c r="AV30" s="32">
        <f t="shared" si="44"/>
        <v>326</v>
      </c>
      <c r="AW30" s="32"/>
      <c r="AX30" s="31">
        <f t="shared" si="31"/>
        <v>4024</v>
      </c>
    </row>
    <row r="31" spans="1:50" s="13" customFormat="1" x14ac:dyDescent="0.25">
      <c r="A31" s="15" t="s">
        <v>46</v>
      </c>
      <c r="B31" s="15">
        <v>23</v>
      </c>
      <c r="D31" s="28">
        <f t="shared" si="0"/>
        <v>267375</v>
      </c>
      <c r="E31" s="32">
        <f t="shared" si="32"/>
        <v>22296</v>
      </c>
      <c r="F31" s="32">
        <f t="shared" si="33"/>
        <v>43647</v>
      </c>
      <c r="G31" s="32">
        <f t="shared" si="34"/>
        <v>72377</v>
      </c>
      <c r="H31" s="32">
        <f t="shared" si="35"/>
        <v>77277</v>
      </c>
      <c r="I31" s="32">
        <f t="shared" si="36"/>
        <v>34862</v>
      </c>
      <c r="J31" s="32">
        <f t="shared" si="37"/>
        <v>16916</v>
      </c>
      <c r="K31" s="32"/>
      <c r="L31" s="28">
        <f t="shared" si="2"/>
        <v>267375</v>
      </c>
      <c r="M31" s="28"/>
      <c r="N31" s="102">
        <v>806</v>
      </c>
      <c r="O31" s="102">
        <v>5023</v>
      </c>
      <c r="P31" s="102">
        <v>13395</v>
      </c>
      <c r="Q31" s="102">
        <v>22625</v>
      </c>
      <c r="R31" s="102">
        <v>18801</v>
      </c>
      <c r="S31" s="102">
        <v>11804</v>
      </c>
      <c r="T31" s="29">
        <f t="shared" si="8"/>
        <v>72454</v>
      </c>
      <c r="U31" s="28"/>
      <c r="V31" s="102">
        <v>15013</v>
      </c>
      <c r="W31" s="102">
        <v>30971</v>
      </c>
      <c r="X31" s="102">
        <v>49357</v>
      </c>
      <c r="Y31" s="102">
        <v>46267</v>
      </c>
      <c r="Z31" s="102">
        <v>13108</v>
      </c>
      <c r="AA31" s="102">
        <v>3682</v>
      </c>
      <c r="AB31" s="30">
        <f t="shared" si="14"/>
        <v>158398</v>
      </c>
      <c r="AC31" s="102">
        <v>4781</v>
      </c>
      <c r="AD31" s="102">
        <v>5848</v>
      </c>
      <c r="AE31" s="102">
        <v>7454</v>
      </c>
      <c r="AF31" s="102">
        <v>6448</v>
      </c>
      <c r="AG31" s="102">
        <v>2178</v>
      </c>
      <c r="AH31" s="102">
        <v>924</v>
      </c>
      <c r="AI31" s="28">
        <f t="shared" si="38"/>
        <v>27633</v>
      </c>
      <c r="AJ31" s="102">
        <v>1696</v>
      </c>
      <c r="AK31" s="102">
        <v>1805</v>
      </c>
      <c r="AL31" s="102">
        <v>2171</v>
      </c>
      <c r="AM31" s="102">
        <v>1937</v>
      </c>
      <c r="AN31" s="102">
        <v>775</v>
      </c>
      <c r="AO31" s="102">
        <v>506</v>
      </c>
      <c r="AP31" s="28">
        <f t="shared" si="25"/>
        <v>8890</v>
      </c>
      <c r="AQ31" s="32">
        <f t="shared" si="39"/>
        <v>6477</v>
      </c>
      <c r="AR31" s="32">
        <f t="shared" si="40"/>
        <v>7653</v>
      </c>
      <c r="AS31" s="32">
        <f t="shared" si="41"/>
        <v>9625</v>
      </c>
      <c r="AT31" s="32">
        <f t="shared" si="42"/>
        <v>8385</v>
      </c>
      <c r="AU31" s="32">
        <f t="shared" si="43"/>
        <v>2953</v>
      </c>
      <c r="AV31" s="32">
        <f t="shared" si="44"/>
        <v>1430</v>
      </c>
      <c r="AW31" s="32"/>
      <c r="AX31" s="31">
        <f t="shared" si="31"/>
        <v>36523</v>
      </c>
    </row>
    <row r="32" spans="1:50" s="13" customFormat="1" x14ac:dyDescent="0.25">
      <c r="A32" s="15" t="s">
        <v>47</v>
      </c>
      <c r="B32" s="15">
        <v>24</v>
      </c>
      <c r="D32" s="28">
        <f t="shared" si="0"/>
        <v>428118</v>
      </c>
      <c r="E32" s="32">
        <f t="shared" si="32"/>
        <v>35712</v>
      </c>
      <c r="F32" s="32">
        <f t="shared" si="33"/>
        <v>77854</v>
      </c>
      <c r="G32" s="32">
        <f t="shared" si="34"/>
        <v>122720</v>
      </c>
      <c r="H32" s="32">
        <f t="shared" si="35"/>
        <v>99352</v>
      </c>
      <c r="I32" s="32">
        <f t="shared" si="36"/>
        <v>54983</v>
      </c>
      <c r="J32" s="32">
        <f t="shared" si="37"/>
        <v>37497</v>
      </c>
      <c r="K32" s="32"/>
      <c r="L32" s="28">
        <f t="shared" si="2"/>
        <v>428118</v>
      </c>
      <c r="M32" s="28"/>
      <c r="N32" s="102">
        <v>321</v>
      </c>
      <c r="O32" s="102">
        <v>1901</v>
      </c>
      <c r="P32" s="102">
        <v>7165</v>
      </c>
      <c r="Q32" s="102">
        <v>16839</v>
      </c>
      <c r="R32" s="102">
        <v>25446</v>
      </c>
      <c r="S32" s="102">
        <v>24006</v>
      </c>
      <c r="T32" s="29">
        <f t="shared" si="8"/>
        <v>75678</v>
      </c>
      <c r="U32" s="28"/>
      <c r="V32" s="102">
        <v>20050</v>
      </c>
      <c r="W32" s="102">
        <v>48985</v>
      </c>
      <c r="X32" s="102">
        <v>80039</v>
      </c>
      <c r="Y32" s="102">
        <v>60325</v>
      </c>
      <c r="Z32" s="102">
        <v>20862</v>
      </c>
      <c r="AA32" s="102">
        <v>8318</v>
      </c>
      <c r="AB32" s="30">
        <f t="shared" si="14"/>
        <v>238579</v>
      </c>
      <c r="AC32" s="102">
        <v>13653</v>
      </c>
      <c r="AD32" s="102">
        <v>24906</v>
      </c>
      <c r="AE32" s="102">
        <v>32753</v>
      </c>
      <c r="AF32" s="102">
        <v>19549</v>
      </c>
      <c r="AG32" s="102">
        <v>7527</v>
      </c>
      <c r="AH32" s="102">
        <v>4360</v>
      </c>
      <c r="AI32" s="28">
        <f t="shared" si="38"/>
        <v>102748</v>
      </c>
      <c r="AJ32" s="102">
        <v>1688</v>
      </c>
      <c r="AK32" s="102">
        <v>2062</v>
      </c>
      <c r="AL32" s="102">
        <v>2763</v>
      </c>
      <c r="AM32" s="102">
        <v>2639</v>
      </c>
      <c r="AN32" s="102">
        <v>1148</v>
      </c>
      <c r="AO32" s="102">
        <v>813</v>
      </c>
      <c r="AP32" s="28">
        <f t="shared" si="25"/>
        <v>11113</v>
      </c>
      <c r="AQ32" s="32">
        <f t="shared" si="39"/>
        <v>15341</v>
      </c>
      <c r="AR32" s="32">
        <f t="shared" si="40"/>
        <v>26968</v>
      </c>
      <c r="AS32" s="32">
        <f t="shared" si="41"/>
        <v>35516</v>
      </c>
      <c r="AT32" s="32">
        <f t="shared" si="42"/>
        <v>22188</v>
      </c>
      <c r="AU32" s="32">
        <f t="shared" si="43"/>
        <v>8675</v>
      </c>
      <c r="AV32" s="32">
        <f t="shared" si="44"/>
        <v>5173</v>
      </c>
      <c r="AW32" s="32"/>
      <c r="AX32" s="31">
        <f t="shared" si="31"/>
        <v>113861</v>
      </c>
    </row>
    <row r="33" spans="1:50" s="13" customFormat="1" x14ac:dyDescent="0.25">
      <c r="A33" s="15" t="s">
        <v>48</v>
      </c>
      <c r="B33" s="15">
        <v>25</v>
      </c>
      <c r="D33" s="28">
        <f t="shared" si="0"/>
        <v>60291</v>
      </c>
      <c r="E33" s="32">
        <f t="shared" si="32"/>
        <v>2890</v>
      </c>
      <c r="F33" s="32">
        <f t="shared" si="33"/>
        <v>7448</v>
      </c>
      <c r="G33" s="32">
        <f t="shared" si="34"/>
        <v>14987</v>
      </c>
      <c r="H33" s="32">
        <f t="shared" si="35"/>
        <v>20185</v>
      </c>
      <c r="I33" s="32">
        <f t="shared" si="36"/>
        <v>9822</v>
      </c>
      <c r="J33" s="32">
        <f t="shared" si="37"/>
        <v>4959</v>
      </c>
      <c r="K33" s="32"/>
      <c r="L33" s="28">
        <f t="shared" si="2"/>
        <v>60291</v>
      </c>
      <c r="M33" s="28"/>
      <c r="N33" s="102">
        <v>12</v>
      </c>
      <c r="O33" s="102">
        <v>53</v>
      </c>
      <c r="P33" s="102">
        <v>235</v>
      </c>
      <c r="Q33" s="102">
        <v>990</v>
      </c>
      <c r="R33" s="102">
        <v>2502</v>
      </c>
      <c r="S33" s="102">
        <v>2811</v>
      </c>
      <c r="T33" s="29">
        <f t="shared" si="8"/>
        <v>6603</v>
      </c>
      <c r="U33" s="28"/>
      <c r="V33" s="102">
        <v>1637</v>
      </c>
      <c r="W33" s="102">
        <v>5262</v>
      </c>
      <c r="X33" s="102">
        <v>11498</v>
      </c>
      <c r="Y33" s="102">
        <v>15872</v>
      </c>
      <c r="Z33" s="102">
        <v>5933</v>
      </c>
      <c r="AA33" s="102">
        <v>1474</v>
      </c>
      <c r="AB33" s="30">
        <f t="shared" si="14"/>
        <v>41676</v>
      </c>
      <c r="AC33" s="102">
        <v>925</v>
      </c>
      <c r="AD33" s="102">
        <v>1728</v>
      </c>
      <c r="AE33" s="102">
        <v>2753</v>
      </c>
      <c r="AF33" s="102">
        <v>2732</v>
      </c>
      <c r="AG33" s="102">
        <v>1111</v>
      </c>
      <c r="AH33" s="102">
        <v>533</v>
      </c>
      <c r="AI33" s="28">
        <f t="shared" si="38"/>
        <v>9782</v>
      </c>
      <c r="AJ33" s="102">
        <v>316</v>
      </c>
      <c r="AK33" s="102">
        <v>405</v>
      </c>
      <c r="AL33" s="102">
        <v>501</v>
      </c>
      <c r="AM33" s="102">
        <v>591</v>
      </c>
      <c r="AN33" s="102">
        <v>276</v>
      </c>
      <c r="AO33" s="102">
        <v>141</v>
      </c>
      <c r="AP33" s="28">
        <f t="shared" si="25"/>
        <v>2230</v>
      </c>
      <c r="AQ33" s="32">
        <f t="shared" si="39"/>
        <v>1241</v>
      </c>
      <c r="AR33" s="32">
        <f t="shared" si="40"/>
        <v>2133</v>
      </c>
      <c r="AS33" s="32">
        <f t="shared" si="41"/>
        <v>3254</v>
      </c>
      <c r="AT33" s="32">
        <f t="shared" si="42"/>
        <v>3323</v>
      </c>
      <c r="AU33" s="32">
        <f t="shared" si="43"/>
        <v>1387</v>
      </c>
      <c r="AV33" s="32">
        <f t="shared" si="44"/>
        <v>674</v>
      </c>
      <c r="AW33" s="32"/>
      <c r="AX33" s="31">
        <f t="shared" si="31"/>
        <v>12012</v>
      </c>
    </row>
    <row r="34" spans="1:50" s="13" customFormat="1" x14ac:dyDescent="0.25">
      <c r="A34" s="15" t="s">
        <v>49</v>
      </c>
      <c r="B34" s="15">
        <v>26</v>
      </c>
      <c r="D34" s="28">
        <f t="shared" si="0"/>
        <v>771073</v>
      </c>
      <c r="E34" s="32">
        <f t="shared" si="32"/>
        <v>52045</v>
      </c>
      <c r="F34" s="32">
        <f t="shared" si="33"/>
        <v>120805</v>
      </c>
      <c r="G34" s="32">
        <f t="shared" si="34"/>
        <v>225273</v>
      </c>
      <c r="H34" s="32">
        <f t="shared" si="35"/>
        <v>212831</v>
      </c>
      <c r="I34" s="32">
        <f t="shared" si="36"/>
        <v>101803</v>
      </c>
      <c r="J34" s="32">
        <f t="shared" si="37"/>
        <v>58316</v>
      </c>
      <c r="K34" s="32"/>
      <c r="L34" s="28">
        <f t="shared" si="2"/>
        <v>771073</v>
      </c>
      <c r="M34" s="28"/>
      <c r="N34" s="102">
        <v>350</v>
      </c>
      <c r="O34" s="102">
        <v>1067</v>
      </c>
      <c r="P34" s="102">
        <v>4896</v>
      </c>
      <c r="Q34" s="102">
        <v>24289</v>
      </c>
      <c r="R34" s="102">
        <v>47497</v>
      </c>
      <c r="S34" s="102">
        <v>40513</v>
      </c>
      <c r="T34" s="29">
        <f t="shared" si="8"/>
        <v>118612</v>
      </c>
      <c r="U34" s="28"/>
      <c r="V34" s="102">
        <v>28687</v>
      </c>
      <c r="W34" s="102">
        <v>82316</v>
      </c>
      <c r="X34" s="102">
        <v>172752</v>
      </c>
      <c r="Y34" s="102">
        <v>153194</v>
      </c>
      <c r="Z34" s="102">
        <v>41948</v>
      </c>
      <c r="AA34" s="102">
        <v>10161</v>
      </c>
      <c r="AB34" s="30">
        <f t="shared" si="14"/>
        <v>489058</v>
      </c>
      <c r="AC34" s="102">
        <v>15556</v>
      </c>
      <c r="AD34" s="102">
        <v>31077</v>
      </c>
      <c r="AE34" s="102">
        <v>42708</v>
      </c>
      <c r="AF34" s="102">
        <v>30248</v>
      </c>
      <c r="AG34" s="102">
        <v>10257</v>
      </c>
      <c r="AH34" s="102">
        <v>6104</v>
      </c>
      <c r="AI34" s="28">
        <f t="shared" si="38"/>
        <v>135950</v>
      </c>
      <c r="AJ34" s="102">
        <v>7452</v>
      </c>
      <c r="AK34" s="102">
        <v>6345</v>
      </c>
      <c r="AL34" s="102">
        <v>4917</v>
      </c>
      <c r="AM34" s="102">
        <v>5100</v>
      </c>
      <c r="AN34" s="102">
        <v>2101</v>
      </c>
      <c r="AO34" s="102">
        <v>1538</v>
      </c>
      <c r="AP34" s="28">
        <f t="shared" si="25"/>
        <v>27453</v>
      </c>
      <c r="AQ34" s="32">
        <f t="shared" si="39"/>
        <v>23008</v>
      </c>
      <c r="AR34" s="32">
        <f t="shared" si="40"/>
        <v>37422</v>
      </c>
      <c r="AS34" s="32">
        <f t="shared" si="41"/>
        <v>47625</v>
      </c>
      <c r="AT34" s="32">
        <f t="shared" si="42"/>
        <v>35348</v>
      </c>
      <c r="AU34" s="32">
        <f t="shared" si="43"/>
        <v>12358</v>
      </c>
      <c r="AV34" s="32">
        <f t="shared" si="44"/>
        <v>7642</v>
      </c>
      <c r="AW34" s="32"/>
      <c r="AX34" s="31">
        <f t="shared" si="31"/>
        <v>163403</v>
      </c>
    </row>
    <row r="35" spans="1:50" s="13" customFormat="1" x14ac:dyDescent="0.25">
      <c r="T35" s="14"/>
      <c r="U35" s="14"/>
      <c r="AB35" s="14"/>
      <c r="AI35" s="14"/>
      <c r="AP35" s="14"/>
      <c r="AQ35" s="14"/>
      <c r="AR35" s="14"/>
      <c r="AS35" s="14"/>
      <c r="AT35" s="14"/>
      <c r="AU35" s="14"/>
      <c r="AV35" s="14"/>
      <c r="AW35" s="14"/>
      <c r="AX35" s="14"/>
    </row>
    <row r="36" spans="1:50" s="13" customFormat="1" x14ac:dyDescent="0.25">
      <c r="T36" s="14"/>
      <c r="U36" s="14"/>
      <c r="AB36" s="14"/>
      <c r="AI36" s="14"/>
      <c r="AP36" s="14"/>
      <c r="AQ36" s="14"/>
      <c r="AR36" s="14"/>
      <c r="AS36" s="14"/>
      <c r="AT36" s="14"/>
      <c r="AU36" s="14"/>
      <c r="AV36" s="14"/>
      <c r="AW36" s="14"/>
      <c r="AX36" s="14"/>
    </row>
    <row r="37" spans="1:50" s="13" customFormat="1" x14ac:dyDescent="0.25">
      <c r="A37" s="13" t="s">
        <v>50</v>
      </c>
      <c r="T37" s="14"/>
      <c r="U37" s="14"/>
      <c r="AB37" s="14"/>
      <c r="AI37" s="14"/>
      <c r="AP37" s="14"/>
      <c r="AQ37" s="14"/>
      <c r="AR37" s="14"/>
      <c r="AS37" s="14"/>
      <c r="AT37" s="14"/>
      <c r="AU37" s="14"/>
      <c r="AV37" s="14"/>
      <c r="AW37" s="14"/>
      <c r="AX37" s="14"/>
    </row>
    <row r="38" spans="1:50" s="13" customFormat="1" x14ac:dyDescent="0.25">
      <c r="A38" s="13" t="s">
        <v>51</v>
      </c>
      <c r="T38" s="14"/>
      <c r="U38" s="14"/>
      <c r="AB38" s="14"/>
      <c r="AI38" s="14"/>
      <c r="AP38" s="14"/>
      <c r="AQ38" s="14"/>
      <c r="AR38" s="14"/>
      <c r="AS38" s="14"/>
      <c r="AT38" s="14"/>
      <c r="AU38" s="14"/>
      <c r="AV38" s="14"/>
      <c r="AW38" s="14"/>
      <c r="AX38" s="14"/>
    </row>
  </sheetData>
  <mergeCells count="1">
    <mergeCell ref="B1:D1"/>
  </mergeCells>
  <hyperlinks>
    <hyperlink ref="Q2" r:id="rId1" xr:uid="{9F23AE8B-21D5-4712-8080-146303B89F05}"/>
    <hyperlink ref="Q3" r:id="rId2" xr:uid="{227273C0-4212-4D04-80D2-1346354B37E8}"/>
  </hyperlinks>
  <pageMargins left="0.70866141732283472" right="0.70866141732283472" top="0.74803149606299213" bottom="0.74803149606299213" header="0.31496062992125984" footer="0.31496062992125984"/>
  <pageSetup paperSize="9" scale="88" orientation="landscape" r:id="rId3"/>
  <headerFooter>
    <oddHeader>&amp;C&amp;F / &amp;A</oddHeader>
    <oddFooter>&amp;LMHT&amp;CPage &amp;P&amp;R&amp;D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0173E-2AC2-48D6-99E6-BEF5D6F5EA63}">
  <sheetPr>
    <pageSetUpPr fitToPage="1"/>
  </sheetPr>
  <dimension ref="A1:BE47"/>
  <sheetViews>
    <sheetView workbookViewId="0">
      <pane xSplit="1" ySplit="10" topLeftCell="B17" activePane="bottomRight" state="frozen"/>
      <selection pane="topRight" activeCell="B1" sqref="B1"/>
      <selection pane="bottomLeft" activeCell="A11" sqref="A11"/>
      <selection pane="bottomRight" activeCell="A12" sqref="A12:A37"/>
    </sheetView>
  </sheetViews>
  <sheetFormatPr baseColWidth="10" defaultColWidth="11" defaultRowHeight="13.2" x14ac:dyDescent="0.25"/>
  <cols>
    <col min="1" max="1" width="20.6640625" style="13" customWidth="1"/>
    <col min="2" max="30" width="8.6640625" style="13" customWidth="1"/>
    <col min="31" max="16384" width="11" style="13"/>
  </cols>
  <sheetData>
    <row r="1" spans="1:57" s="7" customFormat="1" ht="18" customHeight="1" x14ac:dyDescent="0.25">
      <c r="A1" s="2" t="s">
        <v>133</v>
      </c>
      <c r="B1" s="101">
        <v>2021</v>
      </c>
      <c r="M1" s="93"/>
      <c r="N1" s="95"/>
      <c r="O1" s="93"/>
      <c r="Z1" s="9"/>
      <c r="AA1" s="6"/>
      <c r="AB1" s="93"/>
      <c r="AC1" s="95"/>
      <c r="AD1" s="93"/>
      <c r="AE1" s="97"/>
      <c r="AF1" s="93"/>
      <c r="AG1" s="93"/>
      <c r="AH1" s="93"/>
      <c r="AI1" s="93"/>
      <c r="AJ1" s="93"/>
      <c r="AK1" s="93"/>
      <c r="AL1" s="93"/>
      <c r="AM1" s="93"/>
      <c r="AN1" s="93"/>
      <c r="AO1" s="93"/>
      <c r="AP1" s="93"/>
      <c r="AQ1" s="93"/>
      <c r="AR1" s="93"/>
      <c r="AS1" s="93"/>
      <c r="AT1" s="93"/>
      <c r="AU1" s="93"/>
      <c r="AV1" s="93"/>
      <c r="AW1" s="93"/>
      <c r="AX1" s="93"/>
      <c r="AY1" s="6"/>
      <c r="AZ1" s="6"/>
      <c r="BA1" s="6"/>
      <c r="BB1" s="6"/>
      <c r="BD1" s="13"/>
    </row>
    <row r="2" spans="1:57" s="8" customFormat="1" ht="39.9" customHeight="1" x14ac:dyDescent="0.25">
      <c r="A2" s="10" t="s">
        <v>159</v>
      </c>
      <c r="B2" s="10"/>
      <c r="C2" s="10"/>
      <c r="D2" s="10"/>
      <c r="E2" s="10"/>
      <c r="F2" s="10"/>
      <c r="G2" s="10"/>
      <c r="H2" s="10"/>
      <c r="I2" s="10"/>
      <c r="J2" s="10"/>
      <c r="K2" s="10"/>
      <c r="P2" s="10"/>
      <c r="Q2" s="10"/>
      <c r="R2" s="10"/>
      <c r="S2" s="10"/>
      <c r="T2" s="10"/>
      <c r="U2" s="10"/>
      <c r="V2" s="10"/>
      <c r="W2" s="10"/>
      <c r="X2" s="10"/>
      <c r="Y2" s="10"/>
      <c r="Z2" s="94"/>
      <c r="AA2" s="96"/>
      <c r="AB2" s="94"/>
      <c r="AD2" s="95"/>
      <c r="AE2" s="94"/>
      <c r="AF2" s="94"/>
      <c r="AG2" s="94"/>
      <c r="AH2" s="94"/>
      <c r="AI2" s="94"/>
      <c r="AJ2" s="94"/>
      <c r="AK2" s="94"/>
      <c r="AL2" s="94"/>
      <c r="AM2" s="94"/>
      <c r="AN2" s="94"/>
      <c r="AO2" s="94"/>
      <c r="AP2" s="94"/>
      <c r="AQ2" s="94"/>
      <c r="AR2" s="94"/>
      <c r="AS2" s="6"/>
      <c r="AT2" s="6"/>
      <c r="AU2" s="6"/>
      <c r="AV2" s="6"/>
      <c r="AW2" s="6"/>
      <c r="AX2" s="9"/>
      <c r="AY2" s="6"/>
      <c r="AZ2" s="6"/>
      <c r="BA2" s="6"/>
      <c r="BB2" s="6"/>
      <c r="BD2" s="13"/>
    </row>
    <row r="3" spans="1:57" s="6" customFormat="1" x14ac:dyDescent="0.25">
      <c r="A3" s="1" t="str">
        <f>'Source t-628-CH-2021'!A3</f>
        <v>Source : Export STAT-BL du 19.09.2023</v>
      </c>
      <c r="O3" s="95"/>
      <c r="Z3" s="9"/>
      <c r="AA3" s="96"/>
      <c r="AD3" s="95"/>
      <c r="AG3" s="9"/>
      <c r="AJ3" s="9"/>
      <c r="AX3" s="9"/>
      <c r="BD3" s="13"/>
    </row>
    <row r="4" spans="1:57" s="6" customFormat="1" ht="24.9" customHeight="1" x14ac:dyDescent="0.25">
      <c r="A4" s="1"/>
      <c r="L4" s="126"/>
      <c r="O4" s="95"/>
      <c r="Z4" s="9"/>
      <c r="AA4" s="96"/>
      <c r="AD4" s="95"/>
      <c r="AG4" s="9"/>
      <c r="AJ4" s="9"/>
      <c r="AX4" s="9"/>
      <c r="BD4" s="13"/>
    </row>
    <row r="5" spans="1:57" x14ac:dyDescent="0.25">
      <c r="B5" s="126" t="s">
        <v>122</v>
      </c>
      <c r="AC5" s="14"/>
      <c r="AF5" s="6"/>
      <c r="AJ5" s="14"/>
    </row>
    <row r="6" spans="1:57" ht="20.399999999999999" x14ac:dyDescent="0.25">
      <c r="A6" s="124"/>
      <c r="B6" s="96" t="s">
        <v>123</v>
      </c>
      <c r="C6" s="94"/>
      <c r="D6" s="8"/>
      <c r="E6" s="95" t="s">
        <v>153</v>
      </c>
      <c r="AC6" s="14"/>
      <c r="AJ6" s="14"/>
    </row>
    <row r="7" spans="1:57" ht="20.399999999999999" x14ac:dyDescent="0.25">
      <c r="B7" s="5" t="s">
        <v>121</v>
      </c>
      <c r="L7" s="96"/>
      <c r="M7" s="94"/>
      <c r="N7" s="8"/>
      <c r="O7" s="95"/>
      <c r="AC7" s="14"/>
      <c r="AJ7" s="14"/>
    </row>
    <row r="8" spans="1:57" x14ac:dyDescent="0.25">
      <c r="C8" s="14"/>
      <c r="I8" s="14"/>
      <c r="P8" s="14"/>
      <c r="W8" s="14"/>
      <c r="AC8" s="14"/>
      <c r="AJ8" s="14"/>
      <c r="AQ8" s="14"/>
      <c r="AX8" s="14"/>
      <c r="AY8" s="14"/>
      <c r="AZ8" s="14"/>
      <c r="BA8" s="14"/>
      <c r="BB8" s="14"/>
      <c r="BC8" s="14"/>
      <c r="BD8" s="14"/>
      <c r="BE8" s="14"/>
    </row>
    <row r="9" spans="1:57" ht="14.4" x14ac:dyDescent="0.3">
      <c r="A9"/>
      <c r="B9" s="127" t="s">
        <v>12</v>
      </c>
      <c r="C9" s="128"/>
      <c r="D9" s="128"/>
      <c r="E9" s="128"/>
      <c r="F9" s="128"/>
      <c r="G9" s="128"/>
      <c r="H9" s="129" t="s">
        <v>13</v>
      </c>
      <c r="I9" s="130"/>
      <c r="J9" s="130"/>
      <c r="K9" s="130"/>
      <c r="L9" s="130"/>
      <c r="M9" s="130"/>
      <c r="N9" s="131" t="s">
        <v>14</v>
      </c>
      <c r="O9" s="132"/>
      <c r="P9" s="132"/>
      <c r="Q9" s="132"/>
      <c r="R9" s="132"/>
      <c r="S9" s="132"/>
      <c r="T9" s="131" t="s">
        <v>15</v>
      </c>
      <c r="U9" s="132"/>
      <c r="V9" s="132"/>
      <c r="W9" s="132"/>
      <c r="X9" s="132"/>
      <c r="Y9" s="132"/>
    </row>
    <row r="10" spans="1:57" ht="14.4" x14ac:dyDescent="0.3">
      <c r="A10"/>
      <c r="B10" s="123" t="s">
        <v>2</v>
      </c>
      <c r="C10" s="123" t="s">
        <v>3</v>
      </c>
      <c r="D10" s="123" t="s">
        <v>4</v>
      </c>
      <c r="E10" s="123" t="s">
        <v>5</v>
      </c>
      <c r="F10" s="123" t="s">
        <v>6</v>
      </c>
      <c r="G10" s="123" t="s">
        <v>7</v>
      </c>
      <c r="H10" s="123" t="s">
        <v>2</v>
      </c>
      <c r="I10" s="123" t="s">
        <v>3</v>
      </c>
      <c r="J10" s="123" t="s">
        <v>4</v>
      </c>
      <c r="K10" s="123" t="s">
        <v>5</v>
      </c>
      <c r="L10" s="123" t="s">
        <v>6</v>
      </c>
      <c r="M10" s="123" t="s">
        <v>7</v>
      </c>
      <c r="N10" s="123" t="s">
        <v>2</v>
      </c>
      <c r="O10" s="123" t="s">
        <v>3</v>
      </c>
      <c r="P10" s="123" t="s">
        <v>4</v>
      </c>
      <c r="Q10" s="123" t="s">
        <v>5</v>
      </c>
      <c r="R10" s="123" t="s">
        <v>6</v>
      </c>
      <c r="S10" s="123" t="s">
        <v>7</v>
      </c>
      <c r="T10" s="123" t="s">
        <v>2</v>
      </c>
      <c r="U10" s="123" t="s">
        <v>3</v>
      </c>
      <c r="V10" s="123" t="s">
        <v>4</v>
      </c>
      <c r="W10" s="123" t="s">
        <v>5</v>
      </c>
      <c r="X10" s="123" t="s">
        <v>6</v>
      </c>
      <c r="Y10" s="123" t="s">
        <v>7</v>
      </c>
    </row>
    <row r="11" spans="1:57" ht="14.4" x14ac:dyDescent="0.3">
      <c r="A11" s="123" t="s">
        <v>24</v>
      </c>
      <c r="B11" s="32">
        <v>4787</v>
      </c>
      <c r="C11" s="32">
        <v>26097</v>
      </c>
      <c r="D11" s="32">
        <v>82562</v>
      </c>
      <c r="E11" s="32">
        <v>233465</v>
      </c>
      <c r="F11" s="32">
        <v>363415</v>
      </c>
      <c r="G11" s="32">
        <v>296756</v>
      </c>
      <c r="H11" s="32">
        <v>171823</v>
      </c>
      <c r="I11" s="32">
        <v>462617</v>
      </c>
      <c r="J11" s="32">
        <v>906999</v>
      </c>
      <c r="K11" s="32">
        <v>832930</v>
      </c>
      <c r="L11" s="32">
        <v>246031</v>
      </c>
      <c r="M11" s="32">
        <v>76900</v>
      </c>
      <c r="N11" s="32">
        <v>95286</v>
      </c>
      <c r="O11" s="32">
        <v>170632</v>
      </c>
      <c r="P11" s="32">
        <v>240453</v>
      </c>
      <c r="Q11" s="32">
        <v>183596</v>
      </c>
      <c r="R11" s="32">
        <v>74334</v>
      </c>
      <c r="S11" s="32">
        <v>52736</v>
      </c>
      <c r="T11" s="32">
        <v>28717</v>
      </c>
      <c r="U11" s="32">
        <v>33914</v>
      </c>
      <c r="V11" s="32">
        <v>38111</v>
      </c>
      <c r="W11" s="32">
        <v>37814</v>
      </c>
      <c r="X11" s="32">
        <v>16947</v>
      </c>
      <c r="Y11" s="32">
        <v>11366</v>
      </c>
    </row>
    <row r="12" spans="1:57" ht="14.4" x14ac:dyDescent="0.3">
      <c r="A12" s="123" t="s">
        <v>25</v>
      </c>
      <c r="B12" s="32">
        <v>35</v>
      </c>
      <c r="C12" s="32">
        <v>448</v>
      </c>
      <c r="D12" s="32">
        <v>3526</v>
      </c>
      <c r="E12" s="32">
        <v>21128</v>
      </c>
      <c r="F12" s="32">
        <v>46531</v>
      </c>
      <c r="G12" s="32">
        <v>30538</v>
      </c>
      <c r="H12" s="32">
        <v>7016</v>
      </c>
      <c r="I12" s="32">
        <v>25789</v>
      </c>
      <c r="J12" s="32">
        <v>61378</v>
      </c>
      <c r="K12" s="32">
        <v>65297</v>
      </c>
      <c r="L12" s="32">
        <v>18739</v>
      </c>
      <c r="M12" s="32">
        <v>4514</v>
      </c>
      <c r="N12" s="32">
        <v>2573</v>
      </c>
      <c r="O12" s="32">
        <v>6750</v>
      </c>
      <c r="P12" s="32">
        <v>11557</v>
      </c>
      <c r="Q12" s="32">
        <v>10892</v>
      </c>
      <c r="R12" s="32">
        <v>5084</v>
      </c>
      <c r="S12" s="32">
        <v>3682</v>
      </c>
      <c r="T12" s="32">
        <v>1191</v>
      </c>
      <c r="U12" s="32">
        <v>2095</v>
      </c>
      <c r="V12" s="32">
        <v>2825</v>
      </c>
      <c r="W12" s="32">
        <v>2833</v>
      </c>
      <c r="X12" s="32">
        <v>1394</v>
      </c>
      <c r="Y12" s="32">
        <v>875</v>
      </c>
    </row>
    <row r="13" spans="1:57" ht="14.4" x14ac:dyDescent="0.3">
      <c r="A13" s="123" t="s">
        <v>26</v>
      </c>
      <c r="B13" s="32">
        <v>20</v>
      </c>
      <c r="C13" s="32">
        <v>134</v>
      </c>
      <c r="D13" s="32">
        <v>633</v>
      </c>
      <c r="E13" s="32">
        <v>1661</v>
      </c>
      <c r="F13" s="32">
        <v>2984</v>
      </c>
      <c r="G13" s="32">
        <v>3819</v>
      </c>
      <c r="H13" s="32">
        <v>696</v>
      </c>
      <c r="I13" s="32">
        <v>2134</v>
      </c>
      <c r="J13" s="32">
        <v>3831</v>
      </c>
      <c r="K13" s="32">
        <v>4539</v>
      </c>
      <c r="L13" s="32">
        <v>1614</v>
      </c>
      <c r="M13" s="32">
        <v>721</v>
      </c>
      <c r="N13" s="32">
        <v>201</v>
      </c>
      <c r="O13" s="32">
        <v>629</v>
      </c>
      <c r="P13" s="32">
        <v>1006</v>
      </c>
      <c r="Q13" s="32">
        <v>1278</v>
      </c>
      <c r="R13" s="32">
        <v>936</v>
      </c>
      <c r="S13" s="32">
        <v>1140</v>
      </c>
      <c r="T13" s="32">
        <v>127</v>
      </c>
      <c r="U13" s="32">
        <v>358</v>
      </c>
      <c r="V13" s="32">
        <v>402</v>
      </c>
      <c r="W13" s="32">
        <v>435</v>
      </c>
      <c r="X13" s="32">
        <v>265</v>
      </c>
      <c r="Y13" s="32">
        <v>211</v>
      </c>
    </row>
    <row r="14" spans="1:57" ht="14.4" x14ac:dyDescent="0.3">
      <c r="A14" s="123" t="s">
        <v>27</v>
      </c>
      <c r="B14" s="32">
        <v>27</v>
      </c>
      <c r="C14" s="32">
        <v>115</v>
      </c>
      <c r="D14" s="32">
        <v>185</v>
      </c>
      <c r="E14" s="32">
        <v>337</v>
      </c>
      <c r="F14" s="32">
        <v>695</v>
      </c>
      <c r="G14" s="32">
        <v>1558</v>
      </c>
      <c r="H14" s="32">
        <v>213</v>
      </c>
      <c r="I14" s="32">
        <v>535</v>
      </c>
      <c r="J14" s="32">
        <v>968</v>
      </c>
      <c r="K14" s="32">
        <v>842</v>
      </c>
      <c r="L14" s="32">
        <v>426</v>
      </c>
      <c r="M14" s="32">
        <v>338</v>
      </c>
      <c r="N14" s="32">
        <v>73</v>
      </c>
      <c r="O14" s="32">
        <v>213</v>
      </c>
      <c r="P14" s="32">
        <v>329</v>
      </c>
      <c r="Q14" s="32">
        <v>347</v>
      </c>
      <c r="R14" s="32">
        <v>333</v>
      </c>
      <c r="S14" s="32">
        <v>642</v>
      </c>
      <c r="T14" s="32">
        <v>6</v>
      </c>
      <c r="U14" s="32">
        <v>24</v>
      </c>
      <c r="V14" s="32">
        <v>24</v>
      </c>
      <c r="W14" s="32">
        <v>31</v>
      </c>
      <c r="X14" s="32">
        <v>22</v>
      </c>
      <c r="Y14" s="32">
        <v>44</v>
      </c>
    </row>
    <row r="15" spans="1:57" ht="14.4" x14ac:dyDescent="0.3">
      <c r="A15" s="123" t="s">
        <v>28</v>
      </c>
      <c r="B15" s="32">
        <v>94</v>
      </c>
      <c r="C15" s="32">
        <v>361</v>
      </c>
      <c r="D15" s="32">
        <v>1883</v>
      </c>
      <c r="E15" s="32">
        <v>12983</v>
      </c>
      <c r="F15" s="32">
        <v>18759</v>
      </c>
      <c r="G15" s="32">
        <v>12552</v>
      </c>
      <c r="H15" s="32">
        <v>2888</v>
      </c>
      <c r="I15" s="32">
        <v>11946</v>
      </c>
      <c r="J15" s="32">
        <v>32163</v>
      </c>
      <c r="K15" s="32">
        <v>26240</v>
      </c>
      <c r="L15" s="32">
        <v>5672</v>
      </c>
      <c r="M15" s="32">
        <v>1406</v>
      </c>
      <c r="N15" s="32">
        <v>1053</v>
      </c>
      <c r="O15" s="32">
        <v>2987</v>
      </c>
      <c r="P15" s="32">
        <v>5530</v>
      </c>
      <c r="Q15" s="32">
        <v>4450</v>
      </c>
      <c r="R15" s="32">
        <v>1639</v>
      </c>
      <c r="S15" s="32">
        <v>1101</v>
      </c>
      <c r="T15" s="32">
        <v>257</v>
      </c>
      <c r="U15" s="32">
        <v>321</v>
      </c>
      <c r="V15" s="32">
        <v>494</v>
      </c>
      <c r="W15" s="32">
        <v>643</v>
      </c>
      <c r="X15" s="32">
        <v>270</v>
      </c>
      <c r="Y15" s="32">
        <v>143</v>
      </c>
    </row>
    <row r="16" spans="1:57" ht="14.4" x14ac:dyDescent="0.3">
      <c r="A16" s="123" t="s">
        <v>29</v>
      </c>
      <c r="B16" s="32">
        <v>6</v>
      </c>
      <c r="C16" s="32">
        <v>30</v>
      </c>
      <c r="D16" s="32">
        <v>680</v>
      </c>
      <c r="E16" s="32">
        <v>1790</v>
      </c>
      <c r="F16" s="32">
        <v>2613</v>
      </c>
      <c r="G16" s="32">
        <v>4170</v>
      </c>
      <c r="H16" s="32">
        <v>4810</v>
      </c>
      <c r="I16" s="32">
        <v>14747</v>
      </c>
      <c r="J16" s="32">
        <v>26707</v>
      </c>
      <c r="K16" s="32">
        <v>11165</v>
      </c>
      <c r="L16" s="32">
        <v>2684</v>
      </c>
      <c r="M16" s="32">
        <v>885</v>
      </c>
      <c r="N16" s="32">
        <v>6986</v>
      </c>
      <c r="O16" s="32">
        <v>11939</v>
      </c>
      <c r="P16" s="32">
        <v>14143</v>
      </c>
      <c r="Q16" s="32">
        <v>6413</v>
      </c>
      <c r="R16" s="32">
        <v>1710</v>
      </c>
      <c r="S16" s="32">
        <v>806</v>
      </c>
      <c r="T16" s="32">
        <v>185</v>
      </c>
      <c r="U16" s="32">
        <v>344</v>
      </c>
      <c r="V16" s="32">
        <v>374</v>
      </c>
      <c r="W16" s="32">
        <v>297</v>
      </c>
      <c r="X16" s="32">
        <v>73</v>
      </c>
      <c r="Y16" s="32">
        <v>62</v>
      </c>
    </row>
    <row r="17" spans="1:25" ht="14.4" x14ac:dyDescent="0.3">
      <c r="A17" s="123" t="s">
        <v>30</v>
      </c>
      <c r="B17" s="32">
        <v>364</v>
      </c>
      <c r="C17" s="32">
        <v>2044</v>
      </c>
      <c r="D17" s="32">
        <v>8517</v>
      </c>
      <c r="E17" s="32">
        <v>28969</v>
      </c>
      <c r="F17" s="32">
        <v>44547</v>
      </c>
      <c r="G17" s="32">
        <v>29612</v>
      </c>
      <c r="H17" s="32">
        <v>19489</v>
      </c>
      <c r="I17" s="32">
        <v>56435</v>
      </c>
      <c r="J17" s="32">
        <v>123721</v>
      </c>
      <c r="K17" s="32">
        <v>103317</v>
      </c>
      <c r="L17" s="32">
        <v>28471</v>
      </c>
      <c r="M17" s="32">
        <v>8109</v>
      </c>
      <c r="N17" s="32">
        <v>8691</v>
      </c>
      <c r="O17" s="32">
        <v>17490</v>
      </c>
      <c r="P17" s="32">
        <v>29387</v>
      </c>
      <c r="Q17" s="32">
        <v>25569</v>
      </c>
      <c r="R17" s="32">
        <v>11187</v>
      </c>
      <c r="S17" s="32">
        <v>8366</v>
      </c>
      <c r="T17" s="32">
        <v>4341</v>
      </c>
      <c r="U17" s="32">
        <v>6142</v>
      </c>
      <c r="V17" s="32">
        <v>7283</v>
      </c>
      <c r="W17" s="32">
        <v>6675</v>
      </c>
      <c r="X17" s="32">
        <v>2713</v>
      </c>
      <c r="Y17" s="32">
        <v>1583</v>
      </c>
    </row>
    <row r="18" spans="1:25" ht="14.4" x14ac:dyDescent="0.3">
      <c r="A18" s="123" t="s">
        <v>8</v>
      </c>
      <c r="B18" s="32">
        <v>77</v>
      </c>
      <c r="C18" s="32">
        <v>732</v>
      </c>
      <c r="D18" s="32">
        <v>3524</v>
      </c>
      <c r="E18" s="32">
        <v>11647</v>
      </c>
      <c r="F18" s="32">
        <v>17623</v>
      </c>
      <c r="G18" s="32">
        <v>10708</v>
      </c>
      <c r="H18" s="32">
        <v>5618</v>
      </c>
      <c r="I18" s="32">
        <v>15133</v>
      </c>
      <c r="J18" s="32">
        <v>28972</v>
      </c>
      <c r="K18" s="32">
        <v>25173</v>
      </c>
      <c r="L18" s="32">
        <v>7275</v>
      </c>
      <c r="M18" s="32">
        <v>2485</v>
      </c>
      <c r="N18" s="32">
        <v>2309</v>
      </c>
      <c r="O18" s="32">
        <v>3818</v>
      </c>
      <c r="P18" s="32">
        <v>7485</v>
      </c>
      <c r="Q18" s="32">
        <v>6105</v>
      </c>
      <c r="R18" s="32">
        <v>2824</v>
      </c>
      <c r="S18" s="32">
        <v>2007</v>
      </c>
      <c r="T18" s="32">
        <v>1024</v>
      </c>
      <c r="U18" s="32">
        <v>1377</v>
      </c>
      <c r="V18" s="32">
        <v>1889</v>
      </c>
      <c r="W18" s="32">
        <v>1850</v>
      </c>
      <c r="X18" s="32">
        <v>748</v>
      </c>
      <c r="Y18" s="32">
        <v>425</v>
      </c>
    </row>
    <row r="19" spans="1:25" ht="14.4" x14ac:dyDescent="0.3">
      <c r="A19" s="123" t="s">
        <v>31</v>
      </c>
      <c r="B19" s="32">
        <v>182</v>
      </c>
      <c r="C19" s="32">
        <v>630</v>
      </c>
      <c r="D19" s="32">
        <v>2387</v>
      </c>
      <c r="E19" s="32">
        <v>6764</v>
      </c>
      <c r="F19" s="32">
        <v>6954</v>
      </c>
      <c r="G19" s="32">
        <v>9071</v>
      </c>
      <c r="H19" s="32">
        <v>18818</v>
      </c>
      <c r="I19" s="32">
        <v>28912</v>
      </c>
      <c r="J19" s="32">
        <v>39852</v>
      </c>
      <c r="K19" s="32">
        <v>26766</v>
      </c>
      <c r="L19" s="32">
        <v>9762</v>
      </c>
      <c r="M19" s="32">
        <v>3715</v>
      </c>
      <c r="N19" s="32">
        <v>18352</v>
      </c>
      <c r="O19" s="32">
        <v>22363</v>
      </c>
      <c r="P19" s="32">
        <v>23668</v>
      </c>
      <c r="Q19" s="32">
        <v>13181</v>
      </c>
      <c r="R19" s="32">
        <v>4520</v>
      </c>
      <c r="S19" s="32">
        <v>2444</v>
      </c>
      <c r="T19" s="32">
        <v>1743</v>
      </c>
      <c r="U19" s="32">
        <v>837</v>
      </c>
      <c r="V19" s="32">
        <v>683</v>
      </c>
      <c r="W19" s="32">
        <v>620</v>
      </c>
      <c r="X19" s="32">
        <v>246</v>
      </c>
      <c r="Y19" s="32">
        <v>151</v>
      </c>
    </row>
    <row r="20" spans="1:25" ht="14.4" x14ac:dyDescent="0.3">
      <c r="A20" s="123" t="s">
        <v>32</v>
      </c>
      <c r="B20" s="32">
        <v>132</v>
      </c>
      <c r="C20" s="32">
        <v>372</v>
      </c>
      <c r="D20" s="32">
        <v>1179</v>
      </c>
      <c r="E20" s="32">
        <v>2541</v>
      </c>
      <c r="F20" s="32">
        <v>3328</v>
      </c>
      <c r="G20" s="32">
        <v>2470</v>
      </c>
      <c r="H20" s="32">
        <v>513</v>
      </c>
      <c r="I20" s="32">
        <v>1676</v>
      </c>
      <c r="J20" s="32">
        <v>3108</v>
      </c>
      <c r="K20" s="32">
        <v>3294</v>
      </c>
      <c r="L20" s="32">
        <v>863</v>
      </c>
      <c r="M20" s="32">
        <v>257</v>
      </c>
      <c r="N20" s="32">
        <v>175</v>
      </c>
      <c r="O20" s="32">
        <v>448</v>
      </c>
      <c r="P20" s="32">
        <v>743</v>
      </c>
      <c r="Q20" s="32">
        <v>737</v>
      </c>
      <c r="R20" s="32">
        <v>379</v>
      </c>
      <c r="S20" s="32">
        <v>325</v>
      </c>
      <c r="T20" s="32">
        <v>110</v>
      </c>
      <c r="U20" s="32">
        <v>230</v>
      </c>
      <c r="V20" s="32">
        <v>203</v>
      </c>
      <c r="W20" s="32">
        <v>164</v>
      </c>
      <c r="X20" s="32">
        <v>93</v>
      </c>
      <c r="Y20" s="32">
        <v>100</v>
      </c>
    </row>
    <row r="21" spans="1:25" ht="14.4" x14ac:dyDescent="0.3">
      <c r="A21" s="123" t="s">
        <v>33</v>
      </c>
      <c r="B21" s="32">
        <v>937</v>
      </c>
      <c r="C21" s="32">
        <v>2171</v>
      </c>
      <c r="D21" s="32">
        <v>5039</v>
      </c>
      <c r="E21" s="32">
        <v>8398</v>
      </c>
      <c r="F21" s="32">
        <v>9715</v>
      </c>
      <c r="G21" s="32">
        <v>8938</v>
      </c>
      <c r="H21" s="32">
        <v>11065</v>
      </c>
      <c r="I21" s="32">
        <v>22488</v>
      </c>
      <c r="J21" s="32">
        <v>33205</v>
      </c>
      <c r="K21" s="32">
        <v>31032</v>
      </c>
      <c r="L21" s="32">
        <v>9796</v>
      </c>
      <c r="M21" s="32">
        <v>4154</v>
      </c>
      <c r="N21" s="32">
        <v>3484</v>
      </c>
      <c r="O21" s="32">
        <v>4122</v>
      </c>
      <c r="P21" s="32">
        <v>5008</v>
      </c>
      <c r="Q21" s="32">
        <v>4552</v>
      </c>
      <c r="R21" s="32">
        <v>2298</v>
      </c>
      <c r="S21" s="32">
        <v>1621</v>
      </c>
      <c r="T21" s="32">
        <v>2641</v>
      </c>
      <c r="U21" s="32">
        <v>2482</v>
      </c>
      <c r="V21" s="32">
        <v>2277</v>
      </c>
      <c r="W21" s="32">
        <v>1774</v>
      </c>
      <c r="X21" s="32">
        <v>757</v>
      </c>
      <c r="Y21" s="32">
        <v>546</v>
      </c>
    </row>
    <row r="22" spans="1:25" ht="14.4" x14ac:dyDescent="0.3">
      <c r="A22" s="123" t="s">
        <v>34</v>
      </c>
      <c r="B22" s="32">
        <v>66</v>
      </c>
      <c r="C22" s="32">
        <v>346</v>
      </c>
      <c r="D22" s="32">
        <v>1434</v>
      </c>
      <c r="E22" s="32">
        <v>3687</v>
      </c>
      <c r="F22" s="32">
        <v>5490</v>
      </c>
      <c r="G22" s="32">
        <v>4641</v>
      </c>
      <c r="H22" s="32">
        <v>741</v>
      </c>
      <c r="I22" s="32">
        <v>2301</v>
      </c>
      <c r="J22" s="32">
        <v>5642</v>
      </c>
      <c r="K22" s="32">
        <v>5679</v>
      </c>
      <c r="L22" s="32">
        <v>1561</v>
      </c>
      <c r="M22" s="32">
        <v>588</v>
      </c>
      <c r="N22" s="32">
        <v>356</v>
      </c>
      <c r="O22" s="32">
        <v>776</v>
      </c>
      <c r="P22" s="32">
        <v>1367</v>
      </c>
      <c r="Q22" s="32">
        <v>1485</v>
      </c>
      <c r="R22" s="32">
        <v>915</v>
      </c>
      <c r="S22" s="32">
        <v>767</v>
      </c>
      <c r="T22" s="32">
        <v>237</v>
      </c>
      <c r="U22" s="32">
        <v>440</v>
      </c>
      <c r="V22" s="32">
        <v>622</v>
      </c>
      <c r="W22" s="32">
        <v>660</v>
      </c>
      <c r="X22" s="32">
        <v>260</v>
      </c>
      <c r="Y22" s="32">
        <v>198</v>
      </c>
    </row>
    <row r="23" spans="1:25" ht="14.4" x14ac:dyDescent="0.3">
      <c r="A23" s="123" t="s">
        <v>35</v>
      </c>
      <c r="B23" s="32">
        <v>10</v>
      </c>
      <c r="C23" s="32">
        <v>205</v>
      </c>
      <c r="D23" s="32">
        <v>1143</v>
      </c>
      <c r="E23" s="32">
        <v>5015</v>
      </c>
      <c r="F23" s="32">
        <v>12881</v>
      </c>
      <c r="G23" s="32">
        <v>12889</v>
      </c>
      <c r="H23" s="32">
        <v>5500</v>
      </c>
      <c r="I23" s="32">
        <v>18468</v>
      </c>
      <c r="J23" s="32">
        <v>40462</v>
      </c>
      <c r="K23" s="32">
        <v>49065</v>
      </c>
      <c r="L23" s="32">
        <v>16788</v>
      </c>
      <c r="M23" s="32">
        <v>5792</v>
      </c>
      <c r="N23" s="32">
        <v>2390</v>
      </c>
      <c r="O23" s="32">
        <v>5606</v>
      </c>
      <c r="P23" s="32">
        <v>8569</v>
      </c>
      <c r="Q23" s="32">
        <v>7992</v>
      </c>
      <c r="R23" s="32">
        <v>3753</v>
      </c>
      <c r="S23" s="32">
        <v>3773</v>
      </c>
      <c r="T23" s="32">
        <v>932</v>
      </c>
      <c r="U23" s="32">
        <v>1013</v>
      </c>
      <c r="V23" s="32">
        <v>1283</v>
      </c>
      <c r="W23" s="32">
        <v>1635</v>
      </c>
      <c r="X23" s="32">
        <v>994</v>
      </c>
      <c r="Y23" s="32">
        <v>655</v>
      </c>
    </row>
    <row r="24" spans="1:25" ht="14.4" x14ac:dyDescent="0.3">
      <c r="A24" s="123" t="s">
        <v>36</v>
      </c>
      <c r="B24" s="32">
        <v>55</v>
      </c>
      <c r="C24" s="32">
        <v>345</v>
      </c>
      <c r="D24" s="32">
        <v>1280</v>
      </c>
      <c r="E24" s="32">
        <v>3155</v>
      </c>
      <c r="F24" s="32">
        <v>5169</v>
      </c>
      <c r="G24" s="32">
        <v>4572</v>
      </c>
      <c r="H24" s="32">
        <v>3249</v>
      </c>
      <c r="I24" s="32">
        <v>8815</v>
      </c>
      <c r="J24" s="32">
        <v>21660</v>
      </c>
      <c r="K24" s="32">
        <v>17193</v>
      </c>
      <c r="L24" s="32">
        <v>5926</v>
      </c>
      <c r="M24" s="32">
        <v>2251</v>
      </c>
      <c r="N24" s="32">
        <v>1941</v>
      </c>
      <c r="O24" s="32">
        <v>3532</v>
      </c>
      <c r="P24" s="32">
        <v>6924</v>
      </c>
      <c r="Q24" s="32">
        <v>5260</v>
      </c>
      <c r="R24" s="32">
        <v>1835</v>
      </c>
      <c r="S24" s="32">
        <v>1098</v>
      </c>
      <c r="T24" s="32">
        <v>508</v>
      </c>
      <c r="U24" s="32">
        <v>646</v>
      </c>
      <c r="V24" s="32">
        <v>1016</v>
      </c>
      <c r="W24" s="32">
        <v>1046</v>
      </c>
      <c r="X24" s="32">
        <v>435</v>
      </c>
      <c r="Y24" s="32">
        <v>282</v>
      </c>
    </row>
    <row r="25" spans="1:25" ht="14.4" x14ac:dyDescent="0.3">
      <c r="A25" s="123" t="s">
        <v>37</v>
      </c>
      <c r="B25" s="32">
        <v>8</v>
      </c>
      <c r="C25" s="32">
        <v>42</v>
      </c>
      <c r="D25" s="32">
        <v>235</v>
      </c>
      <c r="E25" s="32">
        <v>452</v>
      </c>
      <c r="F25" s="32">
        <v>932</v>
      </c>
      <c r="G25" s="32">
        <v>1017</v>
      </c>
      <c r="H25" s="32">
        <v>633</v>
      </c>
      <c r="I25" s="32">
        <v>1855</v>
      </c>
      <c r="J25" s="32">
        <v>3975</v>
      </c>
      <c r="K25" s="32">
        <v>5865</v>
      </c>
      <c r="L25" s="32">
        <v>2586</v>
      </c>
      <c r="M25" s="32">
        <v>733</v>
      </c>
      <c r="N25" s="32">
        <v>216</v>
      </c>
      <c r="O25" s="32">
        <v>551</v>
      </c>
      <c r="P25" s="32">
        <v>803</v>
      </c>
      <c r="Q25" s="32">
        <v>1073</v>
      </c>
      <c r="R25" s="32">
        <v>454</v>
      </c>
      <c r="S25" s="32">
        <v>308</v>
      </c>
      <c r="T25" s="32">
        <v>145</v>
      </c>
      <c r="U25" s="32">
        <v>132</v>
      </c>
      <c r="V25" s="32">
        <v>192</v>
      </c>
      <c r="W25" s="32">
        <v>241</v>
      </c>
      <c r="X25" s="32">
        <v>121</v>
      </c>
      <c r="Y25" s="32">
        <v>76</v>
      </c>
    </row>
    <row r="26" spans="1:25" ht="14.4" x14ac:dyDescent="0.3">
      <c r="A26" s="123" t="s">
        <v>38</v>
      </c>
      <c r="B26" s="32">
        <v>9</v>
      </c>
      <c r="C26" s="32">
        <v>163</v>
      </c>
      <c r="D26" s="32">
        <v>423</v>
      </c>
      <c r="E26" s="32">
        <v>849</v>
      </c>
      <c r="F26" s="32">
        <v>1294</v>
      </c>
      <c r="G26" s="32">
        <v>1363</v>
      </c>
      <c r="H26" s="32">
        <v>766</v>
      </c>
      <c r="I26" s="32">
        <v>2404</v>
      </c>
      <c r="J26" s="32">
        <v>4001</v>
      </c>
      <c r="K26" s="32">
        <v>4421</v>
      </c>
      <c r="L26" s="32">
        <v>1948</v>
      </c>
      <c r="M26" s="32">
        <v>743</v>
      </c>
      <c r="N26" s="32">
        <v>219</v>
      </c>
      <c r="O26" s="32">
        <v>325</v>
      </c>
      <c r="P26" s="32">
        <v>673</v>
      </c>
      <c r="Q26" s="32">
        <v>710</v>
      </c>
      <c r="R26" s="32">
        <v>389</v>
      </c>
      <c r="S26" s="32">
        <v>290</v>
      </c>
      <c r="T26" s="32">
        <v>173</v>
      </c>
      <c r="U26" s="32">
        <v>388</v>
      </c>
      <c r="V26" s="32">
        <v>285</v>
      </c>
      <c r="W26" s="32">
        <v>256</v>
      </c>
      <c r="X26" s="32">
        <v>119</v>
      </c>
      <c r="Y26" s="32">
        <v>93</v>
      </c>
    </row>
    <row r="27" spans="1:25" ht="14.4" x14ac:dyDescent="0.3">
      <c r="A27" s="133" t="s">
        <v>39</v>
      </c>
      <c r="B27" s="32">
        <v>104</v>
      </c>
      <c r="C27" s="32">
        <v>572</v>
      </c>
      <c r="D27" s="32">
        <v>2957</v>
      </c>
      <c r="E27" s="32">
        <v>11237</v>
      </c>
      <c r="F27" s="32">
        <v>25644</v>
      </c>
      <c r="G27" s="32">
        <v>27537</v>
      </c>
      <c r="H27" s="32">
        <v>7397</v>
      </c>
      <c r="I27" s="32">
        <v>22734</v>
      </c>
      <c r="J27" s="32">
        <v>44146</v>
      </c>
      <c r="K27" s="32">
        <v>54514</v>
      </c>
      <c r="L27" s="32">
        <v>16496</v>
      </c>
      <c r="M27" s="32">
        <v>5092</v>
      </c>
      <c r="N27" s="32">
        <v>2662</v>
      </c>
      <c r="O27" s="32">
        <v>5847</v>
      </c>
      <c r="P27" s="32">
        <v>8379</v>
      </c>
      <c r="Q27" s="32">
        <v>9485</v>
      </c>
      <c r="R27" s="32">
        <v>5013</v>
      </c>
      <c r="S27" s="32">
        <v>4673</v>
      </c>
      <c r="T27" s="32">
        <v>1605</v>
      </c>
      <c r="U27" s="32">
        <v>2520</v>
      </c>
      <c r="V27" s="32">
        <v>2783</v>
      </c>
      <c r="W27" s="32">
        <v>3154</v>
      </c>
      <c r="X27" s="32">
        <v>1651</v>
      </c>
      <c r="Y27" s="32">
        <v>1205</v>
      </c>
    </row>
    <row r="28" spans="1:25" ht="14.4" x14ac:dyDescent="0.3">
      <c r="A28" s="123" t="s">
        <v>40</v>
      </c>
      <c r="B28" s="32">
        <v>11</v>
      </c>
      <c r="C28" s="32">
        <v>108</v>
      </c>
      <c r="D28" s="32">
        <v>590</v>
      </c>
      <c r="E28" s="32">
        <v>2517</v>
      </c>
      <c r="F28" s="32">
        <v>4782</v>
      </c>
      <c r="G28" s="32">
        <v>3831</v>
      </c>
      <c r="H28" s="32">
        <v>813</v>
      </c>
      <c r="I28" s="32">
        <v>3074</v>
      </c>
      <c r="J28" s="32">
        <v>8625</v>
      </c>
      <c r="K28" s="32">
        <v>8334</v>
      </c>
      <c r="L28" s="32">
        <v>2115</v>
      </c>
      <c r="M28" s="32">
        <v>638</v>
      </c>
      <c r="N28" s="32">
        <v>463</v>
      </c>
      <c r="O28" s="32">
        <v>1358</v>
      </c>
      <c r="P28" s="32">
        <v>1988</v>
      </c>
      <c r="Q28" s="32">
        <v>1760</v>
      </c>
      <c r="R28" s="32">
        <v>806</v>
      </c>
      <c r="S28" s="32">
        <v>658</v>
      </c>
      <c r="T28" s="32">
        <v>182</v>
      </c>
      <c r="U28" s="32">
        <v>361</v>
      </c>
      <c r="V28" s="32">
        <v>431</v>
      </c>
      <c r="W28" s="32">
        <v>424</v>
      </c>
      <c r="X28" s="32">
        <v>183</v>
      </c>
      <c r="Y28" s="32">
        <v>143</v>
      </c>
    </row>
    <row r="29" spans="1:25" ht="14.4" x14ac:dyDescent="0.3">
      <c r="A29" s="123" t="s">
        <v>41</v>
      </c>
      <c r="B29" s="32">
        <v>51</v>
      </c>
      <c r="C29" s="32">
        <v>298</v>
      </c>
      <c r="D29" s="32">
        <v>1078</v>
      </c>
      <c r="E29" s="32">
        <v>3008</v>
      </c>
      <c r="F29" s="32">
        <v>5850</v>
      </c>
      <c r="G29" s="32">
        <v>5490</v>
      </c>
      <c r="H29" s="32">
        <v>2098</v>
      </c>
      <c r="I29" s="32">
        <v>6787</v>
      </c>
      <c r="J29" s="32">
        <v>13583</v>
      </c>
      <c r="K29" s="32">
        <v>18696</v>
      </c>
      <c r="L29" s="32">
        <v>7252</v>
      </c>
      <c r="M29" s="32">
        <v>2701</v>
      </c>
      <c r="N29" s="32">
        <v>733</v>
      </c>
      <c r="O29" s="32">
        <v>1715</v>
      </c>
      <c r="P29" s="32">
        <v>2989</v>
      </c>
      <c r="Q29" s="32">
        <v>3644</v>
      </c>
      <c r="R29" s="32">
        <v>1448</v>
      </c>
      <c r="S29" s="32">
        <v>939</v>
      </c>
      <c r="T29" s="32">
        <v>342</v>
      </c>
      <c r="U29" s="32">
        <v>631</v>
      </c>
      <c r="V29" s="32">
        <v>794</v>
      </c>
      <c r="W29" s="32">
        <v>689</v>
      </c>
      <c r="X29" s="32">
        <v>372</v>
      </c>
      <c r="Y29" s="32">
        <v>203</v>
      </c>
    </row>
    <row r="30" spans="1:25" ht="14.4" x14ac:dyDescent="0.3">
      <c r="A30" s="123" t="s">
        <v>42</v>
      </c>
      <c r="B30" s="32">
        <v>124</v>
      </c>
      <c r="C30" s="32">
        <v>216</v>
      </c>
      <c r="D30" s="32">
        <v>1954</v>
      </c>
      <c r="E30" s="32">
        <v>11534</v>
      </c>
      <c r="F30" s="32">
        <v>19678</v>
      </c>
      <c r="G30" s="32">
        <v>13387</v>
      </c>
      <c r="H30" s="32">
        <v>3075</v>
      </c>
      <c r="I30" s="32">
        <v>10903</v>
      </c>
      <c r="J30" s="32">
        <v>26647</v>
      </c>
      <c r="K30" s="32">
        <v>24624</v>
      </c>
      <c r="L30" s="32">
        <v>5993</v>
      </c>
      <c r="M30" s="32">
        <v>1682</v>
      </c>
      <c r="N30" s="32">
        <v>1272</v>
      </c>
      <c r="O30" s="32">
        <v>2803</v>
      </c>
      <c r="P30" s="32">
        <v>5658</v>
      </c>
      <c r="Q30" s="32">
        <v>4895</v>
      </c>
      <c r="R30" s="32">
        <v>2096</v>
      </c>
      <c r="S30" s="32">
        <v>1555</v>
      </c>
      <c r="T30" s="32">
        <v>474</v>
      </c>
      <c r="U30" s="32">
        <v>744</v>
      </c>
      <c r="V30" s="32">
        <v>1192</v>
      </c>
      <c r="W30" s="32">
        <v>1357</v>
      </c>
      <c r="X30" s="32">
        <v>580</v>
      </c>
      <c r="Y30" s="32">
        <v>366</v>
      </c>
    </row>
    <row r="31" spans="1:25" ht="14.4" x14ac:dyDescent="0.3">
      <c r="A31" s="123" t="s">
        <v>43</v>
      </c>
      <c r="B31" s="32">
        <v>20</v>
      </c>
      <c r="C31" s="32">
        <v>235</v>
      </c>
      <c r="D31" s="32">
        <v>1321</v>
      </c>
      <c r="E31" s="32">
        <v>6756</v>
      </c>
      <c r="F31" s="32">
        <v>17034</v>
      </c>
      <c r="G31" s="32">
        <v>15546</v>
      </c>
      <c r="H31" s="32">
        <v>2734</v>
      </c>
      <c r="I31" s="32">
        <v>9810</v>
      </c>
      <c r="J31" s="32">
        <v>23363</v>
      </c>
      <c r="K31" s="32">
        <v>27677</v>
      </c>
      <c r="L31" s="32">
        <v>7218</v>
      </c>
      <c r="M31" s="32">
        <v>2160</v>
      </c>
      <c r="N31" s="32">
        <v>1161</v>
      </c>
      <c r="O31" s="32">
        <v>2964</v>
      </c>
      <c r="P31" s="32">
        <v>4898</v>
      </c>
      <c r="Q31" s="32">
        <v>5086</v>
      </c>
      <c r="R31" s="32">
        <v>3052</v>
      </c>
      <c r="S31" s="32">
        <v>3354</v>
      </c>
      <c r="T31" s="32">
        <v>744</v>
      </c>
      <c r="U31" s="32">
        <v>986</v>
      </c>
      <c r="V31" s="32">
        <v>1246</v>
      </c>
      <c r="W31" s="32">
        <v>1544</v>
      </c>
      <c r="X31" s="32">
        <v>914</v>
      </c>
      <c r="Y31" s="32">
        <v>672</v>
      </c>
    </row>
    <row r="32" spans="1:25" ht="14.4" x14ac:dyDescent="0.3">
      <c r="A32" s="123" t="s">
        <v>44</v>
      </c>
      <c r="B32" s="32">
        <v>928</v>
      </c>
      <c r="C32" s="32">
        <v>8353</v>
      </c>
      <c r="D32" s="32">
        <v>16477</v>
      </c>
      <c r="E32" s="32">
        <v>23354</v>
      </c>
      <c r="F32" s="32">
        <v>15044</v>
      </c>
      <c r="G32" s="32">
        <v>12192</v>
      </c>
      <c r="H32" s="32">
        <v>7750</v>
      </c>
      <c r="I32" s="32">
        <v>26649</v>
      </c>
      <c r="J32" s="32">
        <v>44152</v>
      </c>
      <c r="K32" s="32">
        <v>38722</v>
      </c>
      <c r="L32" s="32">
        <v>9472</v>
      </c>
      <c r="M32" s="32">
        <v>3730</v>
      </c>
      <c r="N32" s="32">
        <v>4908</v>
      </c>
      <c r="O32" s="32">
        <v>10378</v>
      </c>
      <c r="P32" s="32">
        <v>12978</v>
      </c>
      <c r="Q32" s="32">
        <v>8820</v>
      </c>
      <c r="R32" s="32">
        <v>2222</v>
      </c>
      <c r="S32" s="32">
        <v>1039</v>
      </c>
      <c r="T32" s="32">
        <v>500</v>
      </c>
      <c r="U32" s="32">
        <v>957</v>
      </c>
      <c r="V32" s="32">
        <v>1123</v>
      </c>
      <c r="W32" s="32">
        <v>922</v>
      </c>
      <c r="X32" s="32">
        <v>309</v>
      </c>
      <c r="Y32" s="32">
        <v>236</v>
      </c>
    </row>
    <row r="33" spans="1:25" ht="14.4" x14ac:dyDescent="0.3">
      <c r="A33" s="123" t="s">
        <v>45</v>
      </c>
      <c r="B33" s="32">
        <v>38</v>
      </c>
      <c r="C33" s="32">
        <v>133</v>
      </c>
      <c r="D33" s="32">
        <v>426</v>
      </c>
      <c r="E33" s="32">
        <v>940</v>
      </c>
      <c r="F33" s="32">
        <v>1622</v>
      </c>
      <c r="G33" s="32">
        <v>1721</v>
      </c>
      <c r="H33" s="32">
        <v>554</v>
      </c>
      <c r="I33" s="32">
        <v>1488</v>
      </c>
      <c r="J33" s="32">
        <v>3192</v>
      </c>
      <c r="K33" s="32">
        <v>4817</v>
      </c>
      <c r="L33" s="32">
        <v>1523</v>
      </c>
      <c r="M33" s="32">
        <v>571</v>
      </c>
      <c r="N33" s="32">
        <v>153</v>
      </c>
      <c r="O33" s="32">
        <v>459</v>
      </c>
      <c r="P33" s="32">
        <v>703</v>
      </c>
      <c r="Q33" s="32">
        <v>885</v>
      </c>
      <c r="R33" s="32">
        <v>368</v>
      </c>
      <c r="S33" s="32">
        <v>227</v>
      </c>
      <c r="T33" s="32">
        <v>98</v>
      </c>
      <c r="U33" s="32">
        <v>269</v>
      </c>
      <c r="V33" s="32">
        <v>338</v>
      </c>
      <c r="W33" s="32">
        <v>297</v>
      </c>
      <c r="X33" s="32">
        <v>128</v>
      </c>
      <c r="Y33" s="32">
        <v>99</v>
      </c>
    </row>
    <row r="34" spans="1:25" ht="14.4" x14ac:dyDescent="0.3">
      <c r="A34" s="123" t="s">
        <v>46</v>
      </c>
      <c r="B34" s="32">
        <v>806</v>
      </c>
      <c r="C34" s="32">
        <v>5023</v>
      </c>
      <c r="D34" s="32">
        <v>13395</v>
      </c>
      <c r="E34" s="32">
        <v>22625</v>
      </c>
      <c r="F34" s="32">
        <v>18801</v>
      </c>
      <c r="G34" s="32">
        <v>11804</v>
      </c>
      <c r="H34" s="32">
        <v>15013</v>
      </c>
      <c r="I34" s="32">
        <v>30971</v>
      </c>
      <c r="J34" s="32">
        <v>49357</v>
      </c>
      <c r="K34" s="32">
        <v>46267</v>
      </c>
      <c r="L34" s="32">
        <v>13108</v>
      </c>
      <c r="M34" s="32">
        <v>3682</v>
      </c>
      <c r="N34" s="32">
        <v>4781</v>
      </c>
      <c r="O34" s="32">
        <v>5848</v>
      </c>
      <c r="P34" s="32">
        <v>7454</v>
      </c>
      <c r="Q34" s="32">
        <v>6448</v>
      </c>
      <c r="R34" s="32">
        <v>2178</v>
      </c>
      <c r="S34" s="32">
        <v>924</v>
      </c>
      <c r="T34" s="32">
        <v>1696</v>
      </c>
      <c r="U34" s="32">
        <v>1805</v>
      </c>
      <c r="V34" s="32">
        <v>2171</v>
      </c>
      <c r="W34" s="32">
        <v>1937</v>
      </c>
      <c r="X34" s="32">
        <v>775</v>
      </c>
      <c r="Y34" s="32">
        <v>506</v>
      </c>
    </row>
    <row r="35" spans="1:25" ht="14.4" x14ac:dyDescent="0.3">
      <c r="A35" s="123" t="s">
        <v>47</v>
      </c>
      <c r="B35" s="32">
        <v>321</v>
      </c>
      <c r="C35" s="32">
        <v>1901</v>
      </c>
      <c r="D35" s="32">
        <v>7165</v>
      </c>
      <c r="E35" s="32">
        <v>16839</v>
      </c>
      <c r="F35" s="32">
        <v>25446</v>
      </c>
      <c r="G35" s="32">
        <v>24006</v>
      </c>
      <c r="H35" s="32">
        <v>20050</v>
      </c>
      <c r="I35" s="32">
        <v>48985</v>
      </c>
      <c r="J35" s="32">
        <v>80039</v>
      </c>
      <c r="K35" s="32">
        <v>60325</v>
      </c>
      <c r="L35" s="32">
        <v>20862</v>
      </c>
      <c r="M35" s="32">
        <v>8318</v>
      </c>
      <c r="N35" s="32">
        <v>13653</v>
      </c>
      <c r="O35" s="32">
        <v>24906</v>
      </c>
      <c r="P35" s="32">
        <v>32753</v>
      </c>
      <c r="Q35" s="32">
        <v>19549</v>
      </c>
      <c r="R35" s="32">
        <v>7527</v>
      </c>
      <c r="S35" s="32">
        <v>4360</v>
      </c>
      <c r="T35" s="32">
        <v>1688</v>
      </c>
      <c r="U35" s="32">
        <v>2062</v>
      </c>
      <c r="V35" s="32">
        <v>2763</v>
      </c>
      <c r="W35" s="32">
        <v>2639</v>
      </c>
      <c r="X35" s="32">
        <v>1148</v>
      </c>
      <c r="Y35" s="32">
        <v>813</v>
      </c>
    </row>
    <row r="36" spans="1:25" ht="14.4" x14ac:dyDescent="0.3">
      <c r="A36" s="123" t="s">
        <v>48</v>
      </c>
      <c r="B36" s="32">
        <v>12</v>
      </c>
      <c r="C36" s="32">
        <v>53</v>
      </c>
      <c r="D36" s="32">
        <v>235</v>
      </c>
      <c r="E36" s="32">
        <v>990</v>
      </c>
      <c r="F36" s="32">
        <v>2502</v>
      </c>
      <c r="G36" s="32">
        <v>2811</v>
      </c>
      <c r="H36" s="32">
        <v>1637</v>
      </c>
      <c r="I36" s="32">
        <v>5262</v>
      </c>
      <c r="J36" s="32">
        <v>11498</v>
      </c>
      <c r="K36" s="32">
        <v>15872</v>
      </c>
      <c r="L36" s="32">
        <v>5933</v>
      </c>
      <c r="M36" s="32">
        <v>1474</v>
      </c>
      <c r="N36" s="32">
        <v>925</v>
      </c>
      <c r="O36" s="32">
        <v>1728</v>
      </c>
      <c r="P36" s="32">
        <v>2753</v>
      </c>
      <c r="Q36" s="32">
        <v>2732</v>
      </c>
      <c r="R36" s="32">
        <v>1111</v>
      </c>
      <c r="S36" s="32">
        <v>533</v>
      </c>
      <c r="T36" s="32">
        <v>316</v>
      </c>
      <c r="U36" s="32">
        <v>405</v>
      </c>
      <c r="V36" s="32">
        <v>501</v>
      </c>
      <c r="W36" s="32">
        <v>591</v>
      </c>
      <c r="X36" s="32">
        <v>276</v>
      </c>
      <c r="Y36" s="32">
        <v>141</v>
      </c>
    </row>
    <row r="37" spans="1:25" ht="14.4" x14ac:dyDescent="0.3">
      <c r="A37" s="123" t="s">
        <v>49</v>
      </c>
      <c r="B37" s="32">
        <v>350</v>
      </c>
      <c r="C37" s="32">
        <v>1067</v>
      </c>
      <c r="D37" s="32">
        <v>4896</v>
      </c>
      <c r="E37" s="32">
        <v>24289</v>
      </c>
      <c r="F37" s="32">
        <v>47497</v>
      </c>
      <c r="G37" s="32">
        <v>40513</v>
      </c>
      <c r="H37" s="32">
        <v>28687</v>
      </c>
      <c r="I37" s="32">
        <v>82316</v>
      </c>
      <c r="J37" s="32">
        <v>172752</v>
      </c>
      <c r="K37" s="32">
        <v>153194</v>
      </c>
      <c r="L37" s="32">
        <v>41948</v>
      </c>
      <c r="M37" s="32">
        <v>10161</v>
      </c>
      <c r="N37" s="32">
        <v>15556</v>
      </c>
      <c r="O37" s="32">
        <v>31077</v>
      </c>
      <c r="P37" s="32">
        <v>42708</v>
      </c>
      <c r="Q37" s="32">
        <v>30248</v>
      </c>
      <c r="R37" s="32">
        <v>10257</v>
      </c>
      <c r="S37" s="32">
        <v>6104</v>
      </c>
      <c r="T37" s="32">
        <v>7452</v>
      </c>
      <c r="U37" s="32">
        <v>6345</v>
      </c>
      <c r="V37" s="32">
        <v>4917</v>
      </c>
      <c r="W37" s="32">
        <v>5100</v>
      </c>
      <c r="X37" s="32">
        <v>2101</v>
      </c>
      <c r="Y37" s="32">
        <v>1538</v>
      </c>
    </row>
    <row r="40" spans="1:25" x14ac:dyDescent="0.25">
      <c r="A40" s="125" t="s">
        <v>158</v>
      </c>
    </row>
    <row r="43" spans="1:25" x14ac:dyDescent="0.25">
      <c r="A43" s="13" t="s">
        <v>50</v>
      </c>
    </row>
    <row r="44" spans="1:25" x14ac:dyDescent="0.25">
      <c r="A44" s="13" t="s">
        <v>154</v>
      </c>
    </row>
    <row r="46" spans="1:25" x14ac:dyDescent="0.25">
      <c r="A46" s="13" t="s">
        <v>155</v>
      </c>
    </row>
    <row r="47" spans="1:25" x14ac:dyDescent="0.25">
      <c r="A47" s="13" t="s">
        <v>156</v>
      </c>
    </row>
  </sheetData>
  <sortState xmlns:xlrd2="http://schemas.microsoft.com/office/spreadsheetml/2017/richdata2" ref="A12:BE37">
    <sortCondition ref="A12:A37"/>
  </sortState>
  <hyperlinks>
    <hyperlink ref="E6" r:id="rId1" xr:uid="{EB11EEAB-1C5E-4F1C-9C65-DDAED7C90AFE}"/>
  </hyperlinks>
  <pageMargins left="0.70866141732283472" right="0.70866141732283472" top="0.74803149606299213" bottom="0.74803149606299213" header="0.31496062992125984" footer="0.31496062992125984"/>
  <pageSetup paperSize="9" scale="54" orientation="landscape" verticalDpi="0" r:id="rId2"/>
  <headerFooter>
    <oddHeader>&amp;C&amp;F / &amp;A</oddHeader>
    <oddFooter>&amp;LMHT&amp;CPage &amp;P&amp;R&amp;D</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te628</vt:lpstr>
      <vt:lpstr>T628 - old</vt:lpstr>
      <vt:lpstr>Source t-628-CH-2021</vt:lpstr>
      <vt:lpstr>Export-CH-2021 STAT-TAB</vt:lpstr>
      <vt:lpstr>'Source t-628-CH-2021'!Zone_d_impression</vt:lpstr>
      <vt:lpstr>'T628 - old'!Zone_d_impression</vt:lpstr>
      <vt:lpstr>'te628'!Zone_d_impression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CIEF</dc:creator>
  <cp:lastModifiedBy>Pittet Natalia Libertad</cp:lastModifiedBy>
  <cp:lastPrinted>2023-10-12T11:34:03Z</cp:lastPrinted>
  <dcterms:created xsi:type="dcterms:W3CDTF">2002-09-21T07:36:32Z</dcterms:created>
  <dcterms:modified xsi:type="dcterms:W3CDTF">2024-01-24T20:04:04Z</dcterms:modified>
</cp:coreProperties>
</file>