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0 Bases statistiques et produits généraux\01 Synthèses\01 Annuaire\12 Graphiques Annuaire\2021\01 Graphique annuaire\"/>
    </mc:Choice>
  </mc:AlternateContent>
  <bookViews>
    <workbookView xWindow="0" yWindow="0" windowWidth="14025" windowHeight="6915" tabRatio="854"/>
  </bookViews>
  <sheets>
    <sheet name="g072" sheetId="15" r:id="rId1"/>
    <sheet name="Cas cumulé par 100'000 hab." sheetId="24" r:id="rId2"/>
    <sheet name="Covid par canton" sheetId="23" r:id="rId3"/>
    <sheet name="Décès par 100'000 habitants" sheetId="12" r:id="rId4"/>
    <sheet name="Tests" sheetId="25" r:id="rId5"/>
    <sheet name="Tourisme" sheetId="26" r:id="rId6"/>
  </sheets>
  <definedNames>
    <definedName name="_AMO_UniqueIdentifier" hidden="1">"'818d4bc0-4198-4d0e-97da-3e2e4c6c2b66'"</definedName>
    <definedName name="_xlnm._FilterDatabase" localSheetId="4" hidden="1">Tests!$C$1:$H$38</definedName>
    <definedName name="_xlnm._FilterDatabase" localSheetId="5" hidden="1">Tourisme!$F$5:$K$197</definedName>
    <definedName name="_xlnm.Print_Titles" localSheetId="3">'Décès par 100''000 habitants'!$1:$4</definedName>
    <definedName name="_xlnm.Print_Titles" localSheetId="5">Tourisme!$1:$5</definedName>
    <definedName name="_xlnm.Print_Area" localSheetId="1">'Cas cumulé par 100''000 hab.'!$A$1:$E$46</definedName>
    <definedName name="_xlnm.Print_Area" localSheetId="3">'Décès par 100''000 habitants'!$A$1:$H$319</definedName>
    <definedName name="_xlnm.Print_Area" localSheetId="0">'g072'!$A$1:$I$72</definedName>
    <definedName name="_xlnm.Print_Area" localSheetId="4">Tests!$A$1:$I$46</definedName>
    <definedName name="_xlnm.Print_Area" localSheetId="5">Tourisme!$A$1:$K$194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25" l="1"/>
  <c r="H45" i="25"/>
  <c r="H46" i="25"/>
  <c r="H43" i="25"/>
  <c r="G304" i="12" l="1"/>
  <c r="H304" i="12"/>
  <c r="G305" i="12"/>
  <c r="H305" i="12"/>
  <c r="G306" i="12"/>
  <c r="H306" i="12"/>
  <c r="G307" i="12"/>
  <c r="H307" i="12"/>
  <c r="G308" i="12"/>
  <c r="H308" i="12"/>
  <c r="G5" i="12"/>
  <c r="C32" i="23" l="1"/>
  <c r="D32" i="23"/>
  <c r="F32" i="23"/>
  <c r="G32" i="23"/>
  <c r="B32" i="23"/>
  <c r="H11" i="23"/>
  <c r="I11" i="23"/>
  <c r="H17" i="23"/>
  <c r="I17" i="23"/>
  <c r="H19" i="23"/>
  <c r="I19" i="23"/>
  <c r="H28" i="23"/>
  <c r="I28" i="23"/>
  <c r="H18" i="23"/>
  <c r="I18" i="23"/>
  <c r="H13" i="23"/>
  <c r="I13" i="23"/>
  <c r="H7" i="23"/>
  <c r="I7" i="23"/>
  <c r="H4" i="23"/>
  <c r="I4" i="23"/>
  <c r="H24" i="23"/>
  <c r="I24" i="23"/>
  <c r="H20" i="23"/>
  <c r="I20" i="23"/>
  <c r="H9" i="23"/>
  <c r="I9" i="23"/>
  <c r="H25" i="23"/>
  <c r="I25" i="23"/>
  <c r="H8" i="23"/>
  <c r="I8" i="23"/>
  <c r="H26" i="23"/>
  <c r="I26" i="23"/>
  <c r="H27" i="23"/>
  <c r="I27" i="23"/>
  <c r="H14" i="23"/>
  <c r="I14" i="23"/>
  <c r="H30" i="23"/>
  <c r="I30" i="23"/>
  <c r="H29" i="23"/>
  <c r="I29" i="23"/>
  <c r="H12" i="23"/>
  <c r="I12" i="23"/>
  <c r="H23" i="23"/>
  <c r="I23" i="23"/>
  <c r="H10" i="23"/>
  <c r="I10" i="23"/>
  <c r="H21" i="23"/>
  <c r="I21" i="23"/>
  <c r="H6" i="23"/>
  <c r="I6" i="23"/>
  <c r="H5" i="23"/>
  <c r="I5" i="23"/>
  <c r="H16" i="23"/>
  <c r="I16" i="23"/>
  <c r="H15" i="23"/>
  <c r="I15" i="23"/>
  <c r="I22" i="23"/>
  <c r="H22" i="23"/>
  <c r="D11" i="23"/>
  <c r="E11" i="23" s="1"/>
  <c r="D17" i="23"/>
  <c r="E17" i="23" s="1"/>
  <c r="D19" i="23"/>
  <c r="E19" i="23" s="1"/>
  <c r="D28" i="23"/>
  <c r="E28" i="23" s="1"/>
  <c r="D18" i="23"/>
  <c r="E18" i="23" s="1"/>
  <c r="D13" i="23"/>
  <c r="E13" i="23" s="1"/>
  <c r="D7" i="23"/>
  <c r="E7" i="23" s="1"/>
  <c r="D4" i="23"/>
  <c r="E4" i="23" s="1"/>
  <c r="D24" i="23"/>
  <c r="E24" i="23" s="1"/>
  <c r="D20" i="23"/>
  <c r="E20" i="23" s="1"/>
  <c r="D9" i="23"/>
  <c r="E9" i="23" s="1"/>
  <c r="D25" i="23"/>
  <c r="E25" i="23" s="1"/>
  <c r="D8" i="23"/>
  <c r="E8" i="23" s="1"/>
  <c r="D26" i="23"/>
  <c r="E26" i="23" s="1"/>
  <c r="D27" i="23"/>
  <c r="E27" i="23" s="1"/>
  <c r="D14" i="23"/>
  <c r="E14" i="23" s="1"/>
  <c r="D30" i="23"/>
  <c r="E30" i="23" s="1"/>
  <c r="D29" i="23"/>
  <c r="E29" i="23" s="1"/>
  <c r="D12" i="23"/>
  <c r="E12" i="23" s="1"/>
  <c r="D23" i="23"/>
  <c r="E23" i="23" s="1"/>
  <c r="D10" i="23"/>
  <c r="E10" i="23" s="1"/>
  <c r="D21" i="23"/>
  <c r="E21" i="23" s="1"/>
  <c r="D6" i="23"/>
  <c r="E6" i="23" s="1"/>
  <c r="D5" i="23"/>
  <c r="E5" i="23" s="1"/>
  <c r="D16" i="23"/>
  <c r="E16" i="23" s="1"/>
  <c r="D15" i="23"/>
  <c r="E15" i="23" s="1"/>
  <c r="D22" i="23"/>
  <c r="E22" i="23" s="1"/>
  <c r="K5" i="25" l="1"/>
  <c r="K6" i="25"/>
  <c r="N5" i="26" l="1"/>
  <c r="N4" i="26"/>
  <c r="J6" i="26" l="1"/>
  <c r="K6" i="26"/>
  <c r="J7" i="26"/>
  <c r="K7" i="26"/>
  <c r="J8" i="26"/>
  <c r="K8" i="26"/>
  <c r="J9" i="26"/>
  <c r="K9" i="26"/>
  <c r="J10" i="26"/>
  <c r="K10" i="26"/>
  <c r="J11" i="26"/>
  <c r="K11" i="26"/>
  <c r="J12" i="26"/>
  <c r="K12" i="26"/>
  <c r="J13" i="26"/>
  <c r="K13" i="26"/>
  <c r="J14" i="26"/>
  <c r="K14" i="26"/>
  <c r="J15" i="26"/>
  <c r="K15" i="26"/>
  <c r="J16" i="26"/>
  <c r="K16" i="26"/>
  <c r="J17" i="26"/>
  <c r="K17" i="26"/>
  <c r="J18" i="26"/>
  <c r="K18" i="26"/>
  <c r="J19" i="26"/>
  <c r="K19" i="26"/>
  <c r="J20" i="26"/>
  <c r="K20" i="26"/>
  <c r="J21" i="26"/>
  <c r="K21" i="26"/>
  <c r="J22" i="26"/>
  <c r="K22" i="26"/>
  <c r="J23" i="26"/>
  <c r="K23" i="26"/>
  <c r="J24" i="26"/>
  <c r="K24" i="26"/>
  <c r="J25" i="26"/>
  <c r="K25" i="26"/>
  <c r="J26" i="26"/>
  <c r="K26" i="26"/>
  <c r="J27" i="26"/>
  <c r="K27" i="26"/>
  <c r="J28" i="26"/>
  <c r="K28" i="26"/>
  <c r="J29" i="26"/>
  <c r="K29" i="26"/>
  <c r="J30" i="26"/>
  <c r="K30" i="26"/>
  <c r="J31" i="26"/>
  <c r="K31" i="26"/>
  <c r="J32" i="26"/>
  <c r="K32" i="26"/>
  <c r="J33" i="26"/>
  <c r="K33" i="26"/>
  <c r="J34" i="26"/>
  <c r="K34" i="26"/>
  <c r="J35" i="26"/>
  <c r="K35" i="26"/>
  <c r="J36" i="26"/>
  <c r="K36" i="26"/>
  <c r="J37" i="26"/>
  <c r="K37" i="26"/>
  <c r="J38" i="26"/>
  <c r="K38" i="26"/>
  <c r="J39" i="26"/>
  <c r="K39" i="26"/>
  <c r="J40" i="26"/>
  <c r="K40" i="26"/>
  <c r="J41" i="26"/>
  <c r="K41" i="26"/>
  <c r="J42" i="26"/>
  <c r="K42" i="26"/>
  <c r="J43" i="26"/>
  <c r="K43" i="26"/>
  <c r="J44" i="26"/>
  <c r="K44" i="26"/>
  <c r="J45" i="26"/>
  <c r="K45" i="26"/>
  <c r="J46" i="26"/>
  <c r="K46" i="26"/>
  <c r="J47" i="26"/>
  <c r="K47" i="26"/>
  <c r="J48" i="26"/>
  <c r="K48" i="26"/>
  <c r="J49" i="26"/>
  <c r="K49" i="26"/>
  <c r="J50" i="26"/>
  <c r="K50" i="26"/>
  <c r="J51" i="26"/>
  <c r="K51" i="26"/>
  <c r="J52" i="26"/>
  <c r="K52" i="26"/>
  <c r="J53" i="26"/>
  <c r="K53" i="26"/>
  <c r="J54" i="26"/>
  <c r="K54" i="26"/>
  <c r="J55" i="26"/>
  <c r="K55" i="26"/>
  <c r="J56" i="26"/>
  <c r="K56" i="26"/>
  <c r="J57" i="26"/>
  <c r="K57" i="26"/>
  <c r="J58" i="26"/>
  <c r="K58" i="26"/>
  <c r="J59" i="26"/>
  <c r="K59" i="26"/>
  <c r="J60" i="26"/>
  <c r="K60" i="26"/>
  <c r="J61" i="26"/>
  <c r="K61" i="26"/>
  <c r="J62" i="26"/>
  <c r="K62" i="26"/>
  <c r="J63" i="26"/>
  <c r="K63" i="26"/>
  <c r="J64" i="26"/>
  <c r="K64" i="26"/>
  <c r="J65" i="26"/>
  <c r="K65" i="26"/>
  <c r="J66" i="26"/>
  <c r="K66" i="26"/>
  <c r="J67" i="26"/>
  <c r="K67" i="26"/>
  <c r="J68" i="26"/>
  <c r="K68" i="26"/>
  <c r="J69" i="26"/>
  <c r="K69" i="26"/>
  <c r="J70" i="26"/>
  <c r="K70" i="26"/>
  <c r="J71" i="26"/>
  <c r="K71" i="26"/>
  <c r="J72" i="26"/>
  <c r="K72" i="26"/>
  <c r="J73" i="26"/>
  <c r="K73" i="26"/>
  <c r="J74" i="26"/>
  <c r="K74" i="26"/>
  <c r="J75" i="26"/>
  <c r="K75" i="26"/>
  <c r="J76" i="26"/>
  <c r="K76" i="26"/>
  <c r="J77" i="26"/>
  <c r="K77" i="26"/>
  <c r="J78" i="26"/>
  <c r="K78" i="26"/>
  <c r="J79" i="26"/>
  <c r="K79" i="26"/>
  <c r="J80" i="26"/>
  <c r="K80" i="26"/>
  <c r="J81" i="26"/>
  <c r="K81" i="26"/>
  <c r="J82" i="26"/>
  <c r="K82" i="26"/>
  <c r="J83" i="26"/>
  <c r="K83" i="26"/>
  <c r="J84" i="26"/>
  <c r="K84" i="26"/>
  <c r="J85" i="26"/>
  <c r="K85" i="26"/>
  <c r="J86" i="26"/>
  <c r="K86" i="26"/>
  <c r="J87" i="26"/>
  <c r="K87" i="26"/>
  <c r="J88" i="26"/>
  <c r="K88" i="26"/>
  <c r="J89" i="26"/>
  <c r="K89" i="26"/>
  <c r="J90" i="26"/>
  <c r="K90" i="26"/>
  <c r="J91" i="26"/>
  <c r="K91" i="26"/>
  <c r="J92" i="26"/>
  <c r="K92" i="26"/>
  <c r="J93" i="26"/>
  <c r="K93" i="26"/>
  <c r="J94" i="26"/>
  <c r="K94" i="26"/>
  <c r="J95" i="26"/>
  <c r="K95" i="26"/>
  <c r="J96" i="26"/>
  <c r="K96" i="26"/>
  <c r="J97" i="26"/>
  <c r="K97" i="26"/>
  <c r="J98" i="26"/>
  <c r="K98" i="26"/>
  <c r="J99" i="26"/>
  <c r="K99" i="26"/>
  <c r="J100" i="26"/>
  <c r="K100" i="26"/>
  <c r="J101" i="26"/>
  <c r="K101" i="26"/>
  <c r="J102" i="26"/>
  <c r="K102" i="26"/>
  <c r="J103" i="26"/>
  <c r="K103" i="26"/>
  <c r="J104" i="26"/>
  <c r="K104" i="26"/>
  <c r="J105" i="26"/>
  <c r="K105" i="26"/>
  <c r="J106" i="26"/>
  <c r="K106" i="26"/>
  <c r="J107" i="26"/>
  <c r="K107" i="26"/>
  <c r="J108" i="26"/>
  <c r="K108" i="26"/>
  <c r="J109" i="26"/>
  <c r="K109" i="26"/>
  <c r="J110" i="26"/>
  <c r="K110" i="26"/>
  <c r="J111" i="26"/>
  <c r="K111" i="26"/>
  <c r="J112" i="26"/>
  <c r="K112" i="26"/>
  <c r="J113" i="26"/>
  <c r="K113" i="26"/>
  <c r="J114" i="26"/>
  <c r="K114" i="26"/>
  <c r="J115" i="26"/>
  <c r="K115" i="26"/>
  <c r="J116" i="26"/>
  <c r="K116" i="26"/>
  <c r="J117" i="26"/>
  <c r="K117" i="26"/>
  <c r="J118" i="26"/>
  <c r="K118" i="26"/>
  <c r="J119" i="26"/>
  <c r="K119" i="26"/>
  <c r="J120" i="26"/>
  <c r="K120" i="26"/>
  <c r="J121" i="26"/>
  <c r="K121" i="26"/>
  <c r="J122" i="26"/>
  <c r="K122" i="26"/>
  <c r="J123" i="26"/>
  <c r="K123" i="26"/>
  <c r="J124" i="26"/>
  <c r="K124" i="26"/>
  <c r="J125" i="26"/>
  <c r="K125" i="26"/>
  <c r="J126" i="26"/>
  <c r="K126" i="26"/>
  <c r="J127" i="26"/>
  <c r="K127" i="26"/>
  <c r="J128" i="26"/>
  <c r="K128" i="26"/>
  <c r="J129" i="26"/>
  <c r="K129" i="26"/>
  <c r="J130" i="26"/>
  <c r="K130" i="26"/>
  <c r="J131" i="26"/>
  <c r="K131" i="26"/>
  <c r="J132" i="26"/>
  <c r="K132" i="26"/>
  <c r="J133" i="26"/>
  <c r="K133" i="26"/>
  <c r="J134" i="26"/>
  <c r="K134" i="26"/>
  <c r="J135" i="26"/>
  <c r="K135" i="26"/>
  <c r="J136" i="26"/>
  <c r="K136" i="26"/>
  <c r="J137" i="26"/>
  <c r="K137" i="26"/>
  <c r="J138" i="26"/>
  <c r="K138" i="26"/>
  <c r="J139" i="26"/>
  <c r="K139" i="26"/>
  <c r="J140" i="26"/>
  <c r="K140" i="26"/>
  <c r="J141" i="26"/>
  <c r="K141" i="26"/>
  <c r="J142" i="26"/>
  <c r="K142" i="26"/>
  <c r="J143" i="26"/>
  <c r="K143" i="26"/>
  <c r="J144" i="26"/>
  <c r="K144" i="26"/>
  <c r="J145" i="26"/>
  <c r="K145" i="26"/>
  <c r="J146" i="26"/>
  <c r="K146" i="26"/>
  <c r="J147" i="26"/>
  <c r="K147" i="26"/>
  <c r="J148" i="26"/>
  <c r="K148" i="26"/>
  <c r="J149" i="26"/>
  <c r="K149" i="26"/>
  <c r="J150" i="26"/>
  <c r="K150" i="26"/>
  <c r="J151" i="26"/>
  <c r="K151" i="26"/>
  <c r="J152" i="26"/>
  <c r="K152" i="26"/>
  <c r="J153" i="26"/>
  <c r="K153" i="26"/>
  <c r="J154" i="26"/>
  <c r="K154" i="26"/>
  <c r="J155" i="26"/>
  <c r="K155" i="26"/>
  <c r="J156" i="26"/>
  <c r="K156" i="26"/>
  <c r="J157" i="26"/>
  <c r="K157" i="26"/>
  <c r="J158" i="26"/>
  <c r="K158" i="26"/>
  <c r="J159" i="26"/>
  <c r="K159" i="26"/>
  <c r="J160" i="26"/>
  <c r="K160" i="26"/>
  <c r="J161" i="26"/>
  <c r="K161" i="26"/>
  <c r="J162" i="26"/>
  <c r="K162" i="26"/>
  <c r="J163" i="26"/>
  <c r="K163" i="26"/>
  <c r="J164" i="26"/>
  <c r="K164" i="26"/>
  <c r="J165" i="26"/>
  <c r="K165" i="26"/>
  <c r="J166" i="26"/>
  <c r="K166" i="26"/>
  <c r="J167" i="26"/>
  <c r="K167" i="26"/>
  <c r="J168" i="26"/>
  <c r="K168" i="26"/>
  <c r="J169" i="26"/>
  <c r="K169" i="26"/>
  <c r="J170" i="26"/>
  <c r="K170" i="26"/>
  <c r="J171" i="26"/>
  <c r="K171" i="26"/>
  <c r="J172" i="26"/>
  <c r="K172" i="26"/>
  <c r="J173" i="26"/>
  <c r="K173" i="26"/>
  <c r="J174" i="26"/>
  <c r="K174" i="26"/>
  <c r="J175" i="26"/>
  <c r="K175" i="26"/>
  <c r="J176" i="26"/>
  <c r="K176" i="26"/>
  <c r="J177" i="26"/>
  <c r="K177" i="26"/>
  <c r="J178" i="26"/>
  <c r="K178" i="26"/>
  <c r="J179" i="26"/>
  <c r="K179" i="26"/>
  <c r="J180" i="26"/>
  <c r="K180" i="26"/>
  <c r="J181" i="26"/>
  <c r="K181" i="26"/>
  <c r="J182" i="26"/>
  <c r="K182" i="26"/>
  <c r="J183" i="26"/>
  <c r="K183" i="26"/>
  <c r="J184" i="26"/>
  <c r="K184" i="26"/>
  <c r="J185" i="26"/>
  <c r="K185" i="26"/>
  <c r="J186" i="26"/>
  <c r="K186" i="26"/>
  <c r="J187" i="26"/>
  <c r="K187" i="26"/>
  <c r="J188" i="26"/>
  <c r="K188" i="26"/>
  <c r="J189" i="26"/>
  <c r="K189" i="26"/>
  <c r="J190" i="26"/>
  <c r="K190" i="26"/>
  <c r="J191" i="26"/>
  <c r="K191" i="26"/>
  <c r="J192" i="26"/>
  <c r="K192" i="26"/>
  <c r="J193" i="26"/>
  <c r="K193" i="26"/>
  <c r="J194" i="26"/>
  <c r="K194" i="26"/>
  <c r="J195" i="26"/>
  <c r="K195" i="26"/>
  <c r="J196" i="26"/>
  <c r="K196" i="26"/>
  <c r="J197" i="26"/>
  <c r="K197"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C144" i="26"/>
  <c r="C145" i="26"/>
  <c r="C146" i="26"/>
  <c r="C147" i="26"/>
  <c r="C148" i="26"/>
  <c r="C149" i="26"/>
  <c r="C150" i="26"/>
  <c r="C151" i="26"/>
  <c r="C152" i="26"/>
  <c r="C153" i="26"/>
  <c r="C154" i="26"/>
  <c r="C155" i="26"/>
  <c r="C156" i="26"/>
  <c r="C157" i="26"/>
  <c r="C158" i="26"/>
  <c r="C159" i="26"/>
  <c r="C160" i="26"/>
  <c r="C161" i="26"/>
  <c r="C162" i="26"/>
  <c r="C163" i="26"/>
  <c r="C164" i="26"/>
  <c r="C165" i="26"/>
  <c r="C166" i="26"/>
  <c r="C167" i="26"/>
  <c r="C168" i="26"/>
  <c r="C169" i="26"/>
  <c r="C170" i="26"/>
  <c r="C171" i="26"/>
  <c r="C172" i="26"/>
  <c r="C173" i="26"/>
  <c r="C174" i="26"/>
  <c r="C175" i="26"/>
  <c r="C176" i="26"/>
  <c r="C177" i="26"/>
  <c r="C178" i="26"/>
  <c r="C179" i="26"/>
  <c r="C180" i="26"/>
  <c r="C181" i="26"/>
  <c r="C182" i="26"/>
  <c r="C183" i="26"/>
  <c r="C184" i="26"/>
  <c r="C185" i="26"/>
  <c r="C186" i="26"/>
  <c r="C187" i="26"/>
  <c r="C188" i="26"/>
  <c r="C189" i="26"/>
  <c r="C190" i="26"/>
  <c r="C191" i="26"/>
  <c r="C192" i="26"/>
  <c r="C193" i="26"/>
  <c r="C194" i="26"/>
  <c r="C195" i="26"/>
  <c r="C196" i="26"/>
  <c r="C197" i="26"/>
  <c r="C6" i="26"/>
  <c r="H6" i="24" l="1"/>
  <c r="H5" i="24"/>
  <c r="D287" i="12" l="1"/>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5" i="12"/>
  <c r="J8" i="12" l="1"/>
  <c r="J7"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alcChain>
</file>

<file path=xl/comments1.xml><?xml version="1.0" encoding="utf-8"?>
<comments xmlns="http://schemas.openxmlformats.org/spreadsheetml/2006/main">
  <authors>
    <author>Messikommer Reto</author>
  </authors>
  <commentList>
    <comment ref="D1" authorId="0" shapeId="0">
      <text>
        <r>
          <rPr>
            <b/>
            <sz val="9"/>
            <color indexed="81"/>
            <rFont val="Tahoma"/>
            <family val="2"/>
          </rPr>
          <t>Messikommer Reto:</t>
        </r>
        <r>
          <rPr>
            <sz val="9"/>
            <color indexed="81"/>
            <rFont val="Tahoma"/>
            <family val="2"/>
          </rPr>
          <t xml:space="preserve">
Champs calculés</t>
        </r>
      </text>
    </comment>
    <comment ref="E1" authorId="0" shapeId="0">
      <text>
        <r>
          <rPr>
            <b/>
            <sz val="9"/>
            <color indexed="81"/>
            <rFont val="Tahoma"/>
            <family val="2"/>
          </rPr>
          <t>Messikommer Reto:</t>
        </r>
        <r>
          <rPr>
            <sz val="9"/>
            <color indexed="81"/>
            <rFont val="Tahoma"/>
            <family val="2"/>
          </rPr>
          <t xml:space="preserve">
Champs calculés</t>
        </r>
      </text>
    </comment>
  </commentList>
</comments>
</file>

<file path=xl/comments2.xml><?xml version="1.0" encoding="utf-8"?>
<comments xmlns="http://schemas.openxmlformats.org/spreadsheetml/2006/main">
  <authors>
    <author>Messikommer Reto</author>
  </authors>
  <commentList>
    <comment ref="G3" authorId="0" shapeId="0">
      <text>
        <r>
          <rPr>
            <b/>
            <sz val="9"/>
            <color indexed="81"/>
            <rFont val="Tahoma"/>
            <family val="2"/>
          </rPr>
          <t>Messikommer Reto:</t>
        </r>
        <r>
          <rPr>
            <sz val="9"/>
            <color indexed="81"/>
            <rFont val="Tahoma"/>
            <family val="2"/>
          </rPr>
          <t xml:space="preserve">
Population résidante permanente FR au 31.12.2019</t>
        </r>
      </text>
    </comment>
    <comment ref="H3" authorId="0" shapeId="0">
      <text>
        <r>
          <rPr>
            <b/>
            <sz val="9"/>
            <color indexed="81"/>
            <rFont val="Tahoma"/>
            <family val="2"/>
          </rPr>
          <t>Messikommer Reto:</t>
        </r>
        <r>
          <rPr>
            <sz val="9"/>
            <color indexed="81"/>
            <rFont val="Tahoma"/>
            <family val="2"/>
          </rPr>
          <t xml:space="preserve">
Population résidante permanente CH au 31.12.2019</t>
        </r>
      </text>
    </comment>
    <comment ref="D308" authorId="0" shapeId="0">
      <text>
        <r>
          <rPr>
            <b/>
            <sz val="9"/>
            <color indexed="81"/>
            <rFont val="Tahoma"/>
            <family val="2"/>
          </rPr>
          <t>Messikommer Reto:</t>
        </r>
        <r>
          <rPr>
            <sz val="9"/>
            <color indexed="81"/>
            <rFont val="Tahoma"/>
            <family val="2"/>
          </rPr>
          <t xml:space="preserve">
19.10.-25.10.2020</t>
        </r>
      </text>
    </comment>
  </commentList>
</comments>
</file>

<file path=xl/comments3.xml><?xml version="1.0" encoding="utf-8"?>
<comments xmlns="http://schemas.openxmlformats.org/spreadsheetml/2006/main">
  <authors>
    <author>Messikommer Reto</author>
  </authors>
  <commentList>
    <comment ref="G1" authorId="0" shapeId="0">
      <text>
        <r>
          <rPr>
            <b/>
            <sz val="9"/>
            <color indexed="81"/>
            <rFont val="Tahoma"/>
            <family val="2"/>
          </rPr>
          <t>Messikommer Reto:</t>
        </r>
        <r>
          <rPr>
            <sz val="9"/>
            <color indexed="81"/>
            <rFont val="Tahoma"/>
            <family val="2"/>
          </rPr>
          <t xml:space="preserve">
Source: site Etat-FR</t>
        </r>
      </text>
    </comment>
    <comment ref="H1" authorId="0" shapeId="0">
      <text>
        <r>
          <rPr>
            <b/>
            <sz val="9"/>
            <color indexed="81"/>
            <rFont val="Tahoma"/>
            <family val="2"/>
          </rPr>
          <t>Messikommer Reto:</t>
        </r>
        <r>
          <rPr>
            <sz val="9"/>
            <color indexed="81"/>
            <rFont val="Tahoma"/>
            <family val="2"/>
          </rPr>
          <t xml:space="preserve">
Source: site Etat-FR</t>
        </r>
      </text>
    </comment>
    <comment ref="I1" authorId="0" shapeId="0">
      <text>
        <r>
          <rPr>
            <b/>
            <sz val="9"/>
            <color indexed="81"/>
            <rFont val="Tahoma"/>
            <family val="2"/>
          </rPr>
          <t>Messikommer Reto:</t>
        </r>
        <r>
          <rPr>
            <sz val="9"/>
            <color indexed="81"/>
            <rFont val="Tahoma"/>
            <family val="2"/>
          </rPr>
          <t xml:space="preserve">
Source: site Etat-FR</t>
        </r>
      </text>
    </comment>
  </commentList>
</comments>
</file>

<file path=xl/connections.xml><?xml version="1.0" encoding="utf-8"?>
<connections xmlns="http://schemas.openxmlformats.org/spreadsheetml/2006/main">
  <connection id="1" keepAlive="1" name="Requête - Décès" description="Connexion à la requête « Décès » dans le classeur." type="5" refreshedVersion="6" background="1" refreshOnLoad="1">
    <dbPr connection="Provider=Microsoft.Mashup.OleDb.1;Data Source=$Workbook$;Location=Décès;Extended Properties=&quot;&quot;" command="SELECT * FROM [Décès]"/>
  </connection>
</connections>
</file>

<file path=xl/sharedStrings.xml><?xml version="1.0" encoding="utf-8"?>
<sst xmlns="http://schemas.openxmlformats.org/spreadsheetml/2006/main" count="924" uniqueCount="275">
  <si>
    <t>—</t>
  </si>
  <si>
    <t>FR</t>
  </si>
  <si>
    <t>CH</t>
  </si>
  <si>
    <t>Produit cible</t>
  </si>
  <si>
    <t>X</t>
  </si>
  <si>
    <t>Y</t>
  </si>
  <si>
    <t>VS</t>
  </si>
  <si>
    <t>Total</t>
  </si>
  <si>
    <t>ZH</t>
  </si>
  <si>
    <t>BE</t>
  </si>
  <si>
    <t>LU</t>
  </si>
  <si>
    <t>UR</t>
  </si>
  <si>
    <t>SZ</t>
  </si>
  <si>
    <t>OW</t>
  </si>
  <si>
    <t>NW</t>
  </si>
  <si>
    <t>GL</t>
  </si>
  <si>
    <t>ZG</t>
  </si>
  <si>
    <t>SO</t>
  </si>
  <si>
    <t>BS</t>
  </si>
  <si>
    <t>BL</t>
  </si>
  <si>
    <t>SH</t>
  </si>
  <si>
    <t>AR</t>
  </si>
  <si>
    <t>AI</t>
  </si>
  <si>
    <t>SG</t>
  </si>
  <si>
    <t>GR</t>
  </si>
  <si>
    <t>AG</t>
  </si>
  <si>
    <t>TG</t>
  </si>
  <si>
    <t>TI</t>
  </si>
  <si>
    <t>VD</t>
  </si>
  <si>
    <t>NE</t>
  </si>
  <si>
    <t>GE</t>
  </si>
  <si>
    <t>JU</t>
  </si>
  <si>
    <t>Décès</t>
  </si>
  <si>
    <t>2020-03-01</t>
  </si>
  <si>
    <t>2020-03-08</t>
  </si>
  <si>
    <t>2020-03-15</t>
  </si>
  <si>
    <t>2020-03-22</t>
  </si>
  <si>
    <t>2020-03-29</t>
  </si>
  <si>
    <t>2020-04-05</t>
  </si>
  <si>
    <t>2020-04-12</t>
  </si>
  <si>
    <t>2020-04-19</t>
  </si>
  <si>
    <t>2020-04-26</t>
  </si>
  <si>
    <t>2020-05-03</t>
  </si>
  <si>
    <t>2020-05-10</t>
  </si>
  <si>
    <t>2020-05-17</t>
  </si>
  <si>
    <t>2020-05-24</t>
  </si>
  <si>
    <t>2020-05-31</t>
  </si>
  <si>
    <t>2020-06-07</t>
  </si>
  <si>
    <t>2020-06-14</t>
  </si>
  <si>
    <t>2020-06-21</t>
  </si>
  <si>
    <t>2020-06-28</t>
  </si>
  <si>
    <t>2020-07-05</t>
  </si>
  <si>
    <t>2020-07-12</t>
  </si>
  <si>
    <t>2020-07-19</t>
  </si>
  <si>
    <t>2020-07-26</t>
  </si>
  <si>
    <t>2020-08-02</t>
  </si>
  <si>
    <t>2020-08-09</t>
  </si>
  <si>
    <t>2020-08-16</t>
  </si>
  <si>
    <t>2020-08-23</t>
  </si>
  <si>
    <t>2020-08-30</t>
  </si>
  <si>
    <t>2020-09-06</t>
  </si>
  <si>
    <t>2020-09-13</t>
  </si>
  <si>
    <t>Semaine</t>
  </si>
  <si>
    <t>Les mêmes données que Etat-FR et Stat-ZH</t>
  </si>
  <si>
    <t>Total cumulé par semaine /100'000</t>
  </si>
  <si>
    <t>Neue Covid-19-Fälle pro 100 000 Einwohner 2020</t>
  </si>
  <si>
    <t>Tests de Covid-19, selon le résultat, en 2020</t>
  </si>
  <si>
    <t>Canton</t>
  </si>
  <si>
    <t>Mars/März</t>
  </si>
  <si>
    <t>Avril/April</t>
  </si>
  <si>
    <t>Mai</t>
  </si>
  <si>
    <t>Juin/Juni</t>
  </si>
  <si>
    <t>Juillet/Juli</t>
  </si>
  <si>
    <t>Août/August</t>
  </si>
  <si>
    <t>Septembre/September</t>
  </si>
  <si>
    <t>Mois_no</t>
  </si>
  <si>
    <t>Mois_nom</t>
  </si>
  <si>
    <t>2020-01-05</t>
  </si>
  <si>
    <t>2020-01-12</t>
  </si>
  <si>
    <t>2020-01-19</t>
  </si>
  <si>
    <t>2020-01-26</t>
  </si>
  <si>
    <t>2020-02-02</t>
  </si>
  <si>
    <t>2020-02-09</t>
  </si>
  <si>
    <t>2020-02-16</t>
  </si>
  <si>
    <t>2020-02-23</t>
  </si>
  <si>
    <t>Février/Februar</t>
  </si>
  <si>
    <t>Janvier/Januar</t>
  </si>
  <si>
    <t>2020-09-20</t>
  </si>
  <si>
    <t>2020-09-27</t>
  </si>
  <si>
    <t>Année</t>
  </si>
  <si>
    <t>Décès par 100'000 habitants</t>
  </si>
  <si>
    <t>Année-semaine</t>
  </si>
  <si>
    <t>2020-12</t>
  </si>
  <si>
    <t>modifier le type de graphique</t>
  </si>
  <si>
    <t>graphique combiné</t>
  </si>
  <si>
    <t>nouvelle série = nuage de points</t>
  </si>
  <si>
    <t>Méthode:</t>
  </si>
  <si>
    <t>cocher axe secondaire</t>
  </si>
  <si>
    <t>touche droite sur l'axe y secondaire</t>
  </si>
  <si>
    <t>maximum = 1</t>
  </si>
  <si>
    <t>Début du confinement
Beginn des Lockdowns</t>
  </si>
  <si>
    <t>Hôtellerie: arrivées et nuitées des établissements ouverts selon Année, Mois, Pays de provenance, Indicateur et Canton</t>
  </si>
  <si>
    <t>Pays de provenance - total</t>
  </si>
  <si>
    <t>Nuitées</t>
  </si>
  <si>
    <t>Fribourg / Freiburg</t>
  </si>
  <si>
    <t>2005</t>
  </si>
  <si>
    <t>1</t>
  </si>
  <si>
    <t>Janvier</t>
  </si>
  <si>
    <t>2</t>
  </si>
  <si>
    <t>Février</t>
  </si>
  <si>
    <t>3</t>
  </si>
  <si>
    <t>Mars</t>
  </si>
  <si>
    <t>4</t>
  </si>
  <si>
    <t>Avril</t>
  </si>
  <si>
    <t>5</t>
  </si>
  <si>
    <t>6</t>
  </si>
  <si>
    <t>Juin</t>
  </si>
  <si>
    <t>7</t>
  </si>
  <si>
    <t>Juillet</t>
  </si>
  <si>
    <t>8</t>
  </si>
  <si>
    <t>Août</t>
  </si>
  <si>
    <t>9</t>
  </si>
  <si>
    <t>Septembre</t>
  </si>
  <si>
    <t>10</t>
  </si>
  <si>
    <t>Octobre</t>
  </si>
  <si>
    <t>11</t>
  </si>
  <si>
    <t>Novembre</t>
  </si>
  <si>
    <t>12</t>
  </si>
  <si>
    <t>Décembre</t>
  </si>
  <si>
    <t>2006</t>
  </si>
  <si>
    <t>2007</t>
  </si>
  <si>
    <t>2008</t>
  </si>
  <si>
    <t>2009</t>
  </si>
  <si>
    <t>2010</t>
  </si>
  <si>
    <t>2011</t>
  </si>
  <si>
    <t>2012</t>
  </si>
  <si>
    <t>2013</t>
  </si>
  <si>
    <t>2014</t>
  </si>
  <si>
    <t>2015</t>
  </si>
  <si>
    <t>2016</t>
  </si>
  <si>
    <t>2017</t>
  </si>
  <si>
    <t>2018</t>
  </si>
  <si>
    <t>2019</t>
  </si>
  <si>
    <t>2020</t>
  </si>
  <si>
    <t>...</t>
  </si>
  <si>
    <t>&lt;B&gt;Métainformation:&lt;/B&gt;
Dernière modification: nouvelles données (nouveau mois)
Etat de la base de données: 3 jours ouvrables avant la publication
Période de référence: mois indiqué
Référence spatiale: cantons au 1.1.1997
Source des données: statistique de l'hébergement touristique (HESTA)</t>
  </si>
  <si>
    <t>&lt;B&gt;Signes utilisés&lt;/B&gt; :
'...' : chiffre non indiqué car non pertinent ou non disponible
'X' : Protection des données. Ces données ne sont pas disponibles car il y a moins de 3 établissements ouverts.</t>
  </si>
  <si>
    <t>&lt;B&gt;Remarques&lt;/B&gt;:
Hôtellerie: hôtels et établissements de cure
Etablissements ouverts: nombre d'établissements ouverts au moins un jour pendant le mois sous revue
100 communes: il s'agit de 100 communes qui, durant les 5 dernières années, avaient le plus grand nombre de nuitées et n'étaient pas sous protection de données. Cependant, pour des raisons de protection des données mensuelles, les chiffres ne sont pas publiés avant 2013.</t>
  </si>
  <si>
    <t xml:space="preserve">&lt;B&gt;Adaptation méthodologique concernant les auberges de jeunesse&lt;/B&gt;:
A partir du 1er janvier 2017, quatorze établissements des auberges de jeunesse suisses dont les caractéristiques correspondent aux critères de la NOGA (Nomenclature Générale des Activités économiques) relative aux hôtels et hébergements similaires sont intégrés dans la statistique hôtelière. Il convient de tenir compte de ce changement lors de l'interprétation des résultats de 2017.
</t>
  </si>
  <si>
    <t>Dernière mise à jour:</t>
  </si>
  <si>
    <t>20201005 08:30</t>
  </si>
  <si>
    <t>Source:</t>
  </si>
  <si>
    <t>OFS - Statistique de l'hébergement touristique - © OFS</t>
  </si>
  <si>
    <t>Contact:</t>
  </si>
  <si>
    <t>Section Tourisme, +41 58 463 66 51, e-mail: &lt;a href=mailto:info-tour@bfs.admin.ch&gt;info-tour@bfs.admin.ch&lt;/a&gt;</t>
  </si>
  <si>
    <t>Unité:</t>
  </si>
  <si>
    <t>Personne; nuitée</t>
  </si>
  <si>
    <t>Période de référence:</t>
  </si>
  <si>
    <t>2020, 2019,2018,2017,2016,2015,2014,2013</t>
  </si>
  <si>
    <t>Base de données:</t>
  </si>
  <si>
    <t>OFS - STAT-TAB / Office fédéral de la statistique, 2010 Neuchâtel / Suisse / © Office fédéral de la statistique</t>
  </si>
  <si>
    <t>Code de référence interne:</t>
  </si>
  <si>
    <t>px-x-1003020000_102</t>
  </si>
  <si>
    <t>Année-complet</t>
  </si>
  <si>
    <t>Année-mois</t>
  </si>
  <si>
    <t>Mois-no</t>
  </si>
  <si>
    <t>Mois-nom</t>
  </si>
  <si>
    <t>01</t>
  </si>
  <si>
    <t>02</t>
  </si>
  <si>
    <t>03</t>
  </si>
  <si>
    <t>05</t>
  </si>
  <si>
    <t>06</t>
  </si>
  <si>
    <t>07</t>
  </si>
  <si>
    <t>08</t>
  </si>
  <si>
    <t>09</t>
  </si>
  <si>
    <t>04</t>
  </si>
  <si>
    <t>Logiernächte in Hotel- und Kurbetrieben 2019 und 2020</t>
  </si>
  <si>
    <t>Nuitées dans les hôtels et établissements de cure, en 2019 et 2020</t>
  </si>
  <si>
    <t>2020-03</t>
  </si>
  <si>
    <t>Source: OFS, Neuchâtel, Open ZH, Zurich, Chancellerie d'Etat, Fribourg / Service de la statistique du canton de Fribourg</t>
  </si>
  <si>
    <t>Cas identifiés par semaine / Identifizierte Fälle pro Woche</t>
  </si>
  <si>
    <t>Tests positifs
Positive Tests</t>
  </si>
  <si>
    <t>Tests négatifs
Negative Tests</t>
  </si>
  <si>
    <t>Covid-19-Tests nach Resultat 2020</t>
  </si>
  <si>
    <t>05.01</t>
  </si>
  <si>
    <t>12.01</t>
  </si>
  <si>
    <t>19.01</t>
  </si>
  <si>
    <t>26.01</t>
  </si>
  <si>
    <t>02.02</t>
  </si>
  <si>
    <t>09.02</t>
  </si>
  <si>
    <t>16.02</t>
  </si>
  <si>
    <t>23.02</t>
  </si>
  <si>
    <t>01.03</t>
  </si>
  <si>
    <t>08.03</t>
  </si>
  <si>
    <t>15.03</t>
  </si>
  <si>
    <t>22.03</t>
  </si>
  <si>
    <t>29.03</t>
  </si>
  <si>
    <t>05.04</t>
  </si>
  <si>
    <t>12.04</t>
  </si>
  <si>
    <t>19.04</t>
  </si>
  <si>
    <t>26.04</t>
  </si>
  <si>
    <t>03.05</t>
  </si>
  <si>
    <t>10.05</t>
  </si>
  <si>
    <t>17.05</t>
  </si>
  <si>
    <t>24.05</t>
  </si>
  <si>
    <t>31.05</t>
  </si>
  <si>
    <t>07.06</t>
  </si>
  <si>
    <t>14.06</t>
  </si>
  <si>
    <t>21.06</t>
  </si>
  <si>
    <t>28.06</t>
  </si>
  <si>
    <t>05.07</t>
  </si>
  <si>
    <t>12.07</t>
  </si>
  <si>
    <t>19.07</t>
  </si>
  <si>
    <t>26.07</t>
  </si>
  <si>
    <t>02.08</t>
  </si>
  <si>
    <t>09.08</t>
  </si>
  <si>
    <t>16.08</t>
  </si>
  <si>
    <t>23.08</t>
  </si>
  <si>
    <t>30.08</t>
  </si>
  <si>
    <t>06.09</t>
  </si>
  <si>
    <t>13.09</t>
  </si>
  <si>
    <t>20.09</t>
  </si>
  <si>
    <t>27.09</t>
  </si>
  <si>
    <t>Date</t>
  </si>
  <si>
    <t>Date (jour et mois)</t>
  </si>
  <si>
    <t>Suisses</t>
  </si>
  <si>
    <t>La pandémie de Covid-19 en quelques graphiques</t>
  </si>
  <si>
    <t>Die COVID-19-Pandemie in einigen Grafiken</t>
  </si>
  <si>
    <t>Etat au 6 novembre 2020 / Stand am 6. November 2020</t>
  </si>
  <si>
    <t>2020-10-04</t>
  </si>
  <si>
    <t>2020-10-11</t>
  </si>
  <si>
    <t>2020-10-18</t>
  </si>
  <si>
    <t>2020-10-25</t>
  </si>
  <si>
    <t>2020-11-01</t>
  </si>
  <si>
    <t>Octobre/Oktober</t>
  </si>
  <si>
    <t>Cumul du 25.2.2020 au 31.10.2020 / Kumulierung vom 25.02.2020 bis 31.10.2020</t>
  </si>
  <si>
    <t>Depuis 01.06.2020</t>
  </si>
  <si>
    <t>Population
31.12.2019</t>
  </si>
  <si>
    <t>Contrôle</t>
  </si>
  <si>
    <t>Etat de la BD Probst au 06.11.2020</t>
  </si>
  <si>
    <t>Cas 1.6.2020-31.10.2020</t>
  </si>
  <si>
    <t>Cas cumulés au 1.6.2020</t>
  </si>
  <si>
    <t>Cas cumulés au 31.10.2020</t>
  </si>
  <si>
    <t>Cas 25.02.2020-31.10.2020</t>
  </si>
  <si>
    <t>cas/10'000 hab, 1.6.2020-31.10.2020</t>
  </si>
  <si>
    <t>cas/10'000 hab, 25.02.2020-31.10.2020</t>
  </si>
  <si>
    <t>cas/100'000 hab, 25.02.2020-31.10.2020</t>
  </si>
  <si>
    <t>Depuis 25.02.2020 (date du premier cas)</t>
  </si>
  <si>
    <t>Chiffres pour le graphique</t>
  </si>
  <si>
    <t>Pas de chiffre à cette date. On prend, comme le fait Probst, le dernier chiffre disponible</t>
  </si>
  <si>
    <t>ajouter une nouvelle série</t>
  </si>
  <si>
    <t>Etat de du tableau OFS au 30.11.2020</t>
  </si>
  <si>
    <t>Décès par semaines par 100 000 habitants, de 2015 à 2020</t>
  </si>
  <si>
    <t>Wöchentliche Todesfälle pro 100 000 Einwohner von 2015 bis 2020</t>
  </si>
  <si>
    <t>Toutes causes confondues, du 1.1.2015 au 25.10.2020 / Alle Todesursachen, vom 1.1.2015 bis 25.10.2020</t>
  </si>
  <si>
    <t>04.10</t>
  </si>
  <si>
    <t>11.10</t>
  </si>
  <si>
    <t>18.10</t>
  </si>
  <si>
    <t>25.10</t>
  </si>
  <si>
    <t>01.11</t>
  </si>
  <si>
    <t>Novembre/November</t>
  </si>
  <si>
    <t>Source: Probst, 06.11.2020</t>
  </si>
  <si>
    <t>Source: Site Organe cantonal de conduite (CHA), 06.11.2020</t>
  </si>
  <si>
    <t>Etat Stat-Tab (OFS), 06.11.2020</t>
  </si>
  <si>
    <t>Anzahl Tests pro Woche, von der 20. bis zur 44. Woche</t>
  </si>
  <si>
    <r>
      <t>Nombre de tests par semaine, de la 20</t>
    </r>
    <r>
      <rPr>
        <vertAlign val="superscript"/>
        <sz val="6"/>
        <color theme="1"/>
        <rFont val="Arial"/>
        <family val="2"/>
      </rPr>
      <t>e</t>
    </r>
    <r>
      <rPr>
        <sz val="6"/>
        <color theme="1"/>
        <rFont val="Arial"/>
        <family val="2"/>
      </rPr>
      <t xml:space="preserve"> à la 44</t>
    </r>
    <r>
      <rPr>
        <vertAlign val="superscript"/>
        <sz val="6"/>
        <color theme="1"/>
        <rFont val="Arial"/>
        <family val="2"/>
      </rPr>
      <t>e</t>
    </r>
    <r>
      <rPr>
        <sz val="6"/>
        <color theme="1"/>
        <rFont val="Arial"/>
        <family val="2"/>
      </rPr>
      <t xml:space="preserve"> semaine</t>
    </r>
  </si>
  <si>
    <t>hôtes suisses et étrangers</t>
  </si>
  <si>
    <t>Gäste nach Inland-Ausland</t>
  </si>
  <si>
    <t>Hôtes suisses
Gäste aus dem Inland</t>
  </si>
  <si>
    <t>Hôtes étrangers
Gäste aus dem Ausland</t>
  </si>
  <si>
    <t>G0B-01</t>
  </si>
  <si>
    <t>Nouveau cas de Covid-19 par 100 000 habitants, en 2020</t>
  </si>
  <si>
    <t>Quelle: BFS, Neuenburg, Open ZH, Zürich, Staatskanzlei, Freiburg / Amt für Statistik des Kantons Freiburg, g21-072</t>
  </si>
  <si>
    <t>Cas de Covid-19 confirmés cumulés par 10 000 habitants, en 2020</t>
  </si>
  <si>
    <t>Kumulierte bestätigte Covid-19-Fälle pro 10 000 Einwohner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</si>
</sst>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 ###\ ##0__;\-#\ ###\ ##0__;0__;@__"/>
    <numFmt numFmtId="167" formatCode="#,##0.0"/>
  </numFmts>
  <fonts count="3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8"/>
      <color theme="1"/>
      <name val="Arial"/>
      <family val="2"/>
    </font>
    <font>
      <sz val="8"/>
      <color theme="1"/>
      <name val="Arial"/>
      <family val="2"/>
    </font>
    <font>
      <b/>
      <sz val="6.5"/>
      <color theme="1"/>
      <name val="Arial"/>
      <family val="2"/>
    </font>
    <font>
      <sz val="6.5"/>
      <color theme="1"/>
      <name val="Arial"/>
      <family val="2"/>
    </font>
    <font>
      <sz val="6.5"/>
      <color rgb="FFFF0000"/>
      <name val="Arial"/>
      <family val="2"/>
    </font>
    <font>
      <b/>
      <sz val="6.5"/>
      <name val="Arial"/>
      <family val="2"/>
    </font>
    <font>
      <sz val="6"/>
      <name val="Arial"/>
      <family val="2"/>
    </font>
    <font>
      <vertAlign val="superscript"/>
      <sz val="6"/>
      <name val="Arial"/>
      <family val="2"/>
    </font>
    <font>
      <sz val="6"/>
      <color theme="1"/>
      <name val="Arial"/>
      <family val="2"/>
    </font>
    <font>
      <sz val="6"/>
      <color theme="1"/>
      <name val="Calibri"/>
      <family val="2"/>
      <scheme val="minor"/>
    </font>
    <font>
      <b/>
      <sz val="14"/>
      <color theme="1"/>
      <name val="Arial"/>
      <family val="2"/>
    </font>
    <font>
      <sz val="14"/>
      <color theme="1"/>
      <name val="Arial"/>
      <family val="2"/>
    </font>
    <font>
      <vertAlign val="superscript"/>
      <sz val="6"/>
      <color theme="1"/>
      <name val="Arial"/>
      <family val="2"/>
    </font>
    <font>
      <b/>
      <sz val="11"/>
      <color theme="1"/>
      <name val="Calibri"/>
      <family val="2"/>
      <scheme val="minor"/>
    </font>
    <font>
      <b/>
      <sz val="11"/>
      <name val="Calibri"/>
      <family val="2"/>
    </font>
    <font>
      <sz val="11"/>
      <name val="Calibri"/>
      <family val="2"/>
    </font>
    <font>
      <sz val="9"/>
      <color indexed="81"/>
      <name val="Tahoma"/>
      <family val="2"/>
    </font>
    <font>
      <b/>
      <sz val="9"/>
      <color indexed="81"/>
      <name val="Tahoma"/>
      <family val="2"/>
    </font>
    <font>
      <b/>
      <sz val="14"/>
      <color rgb="FFFF0000"/>
      <name val="Calibri"/>
      <family val="2"/>
    </font>
    <font>
      <b/>
      <sz val="11"/>
      <color theme="1"/>
      <name val="Arial"/>
      <family val="2"/>
    </font>
    <font>
      <sz val="8"/>
      <name val="Arial"/>
      <family val="2"/>
    </font>
    <font>
      <b/>
      <sz val="14"/>
      <color rgb="FF000000"/>
      <name val="Calibri"/>
      <family val="2"/>
    </font>
    <font>
      <b/>
      <sz val="11"/>
      <color rgb="FF000000"/>
      <name val="Calibri"/>
      <family val="2"/>
    </font>
    <font>
      <sz val="11"/>
      <color theme="0" tint="-0.249977111117893"/>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A07A"/>
        <bgColor rgb="FFFFA07A"/>
      </patternFill>
    </fill>
  </fills>
  <borders count="12">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2">
    <xf numFmtId="0" fontId="0" fillId="0" borderId="0" xfId="0"/>
    <xf numFmtId="0" fontId="6" fillId="0" borderId="1"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9" fontId="10" fillId="0" borderId="0" xfId="0" applyNumberFormat="1" applyFont="1" applyBorder="1" applyAlignment="1">
      <alignment horizontal="center" vertical="center"/>
    </xf>
    <xf numFmtId="0" fontId="13" fillId="0" borderId="0" xfId="0" applyNumberFormat="1" applyFont="1" applyFill="1" applyBorder="1" applyAlignment="1">
      <alignment horizontal="left" vertical="center"/>
    </xf>
    <xf numFmtId="0" fontId="16" fillId="0" borderId="0" xfId="0" applyFont="1" applyFill="1" applyAlignment="1">
      <alignment vertical="center"/>
    </xf>
    <xf numFmtId="0" fontId="6" fillId="0" borderId="0" xfId="0" applyFont="1" applyFill="1" applyBorder="1" applyAlignment="1">
      <alignment vertical="center"/>
    </xf>
    <xf numFmtId="0"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0" fillId="0" borderId="0" xfId="0" applyAlignment="1">
      <alignment horizontal="left"/>
    </xf>
    <xf numFmtId="0" fontId="15" fillId="0" borderId="0" xfId="0" applyNumberFormat="1" applyFont="1" applyFill="1" applyBorder="1" applyAlignment="1">
      <alignment horizontal="left" vertical="center"/>
    </xf>
    <xf numFmtId="10"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0" fontId="0" fillId="0" borderId="0" xfId="0" applyNumberFormat="1" applyAlignment="1">
      <alignment horizontal="center" vertical="center"/>
    </xf>
    <xf numFmtId="10" fontId="6" fillId="0" borderId="0" xfId="0" applyNumberFormat="1" applyFont="1" applyBorder="1" applyAlignment="1">
      <alignment vertical="center"/>
    </xf>
    <xf numFmtId="10" fontId="10" fillId="0" borderId="0" xfId="0" applyNumberFormat="1" applyFont="1" applyBorder="1" applyAlignment="1">
      <alignment horizontal="right" vertical="center" wrapText="1"/>
    </xf>
    <xf numFmtId="10" fontId="10" fillId="0" borderId="0" xfId="0" applyNumberFormat="1" applyFont="1" applyBorder="1" applyAlignment="1">
      <alignment horizontal="center" vertical="center" wrapText="1"/>
    </xf>
    <xf numFmtId="10" fontId="11" fillId="0" borderId="0" xfId="0" applyNumberFormat="1" applyFont="1" applyBorder="1" applyAlignment="1">
      <alignment horizontal="center" vertical="center" wrapText="1"/>
    </xf>
    <xf numFmtId="10" fontId="11" fillId="0" borderId="0" xfId="0" applyNumberFormat="1"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right" vertical="center"/>
    </xf>
    <xf numFmtId="0" fontId="10" fillId="0" borderId="0" xfId="0" applyFont="1" applyBorder="1" applyAlignment="1">
      <alignment horizontal="right" vertical="center" indent="4"/>
    </xf>
    <xf numFmtId="0" fontId="4" fillId="0" borderId="0" xfId="0" applyFont="1" applyFill="1" applyBorder="1" applyAlignment="1">
      <alignment vertical="center"/>
    </xf>
    <xf numFmtId="0" fontId="4" fillId="0" borderId="0" xfId="0" applyFont="1" applyBorder="1" applyAlignment="1">
      <alignment horizontal="right" vertical="center" indent="4"/>
    </xf>
    <xf numFmtId="0" fontId="10" fillId="0" borderId="0" xfId="0" applyFont="1" applyBorder="1" applyAlignment="1">
      <alignment horizontal="right" vertical="center" indent="1"/>
    </xf>
    <xf numFmtId="0" fontId="4" fillId="0" borderId="0" xfId="0" applyFont="1" applyBorder="1" applyAlignment="1">
      <alignment horizontal="right" vertical="center" indent="1"/>
    </xf>
    <xf numFmtId="0" fontId="4" fillId="0" borderId="0" xfId="0" applyFont="1" applyFill="1" applyBorder="1" applyAlignment="1">
      <alignment horizontal="right" vertical="center" indent="1"/>
    </xf>
    <xf numFmtId="0" fontId="14"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9" fillId="0" borderId="0" xfId="0" applyFont="1" applyBorder="1" applyAlignment="1">
      <alignment horizontal="right"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0" fillId="0" borderId="0" xfId="0" applyFill="1"/>
    <xf numFmtId="0" fontId="21" fillId="0" borderId="2" xfId="0" applyFont="1" applyFill="1" applyBorder="1" applyAlignment="1">
      <alignment horizontal="center" vertical="top"/>
    </xf>
    <xf numFmtId="0" fontId="0" fillId="0" borderId="0" xfId="0" applyAlignment="1">
      <alignment wrapText="1"/>
    </xf>
    <xf numFmtId="0" fontId="0" fillId="0" borderId="0" xfId="0" applyFill="1" applyAlignment="1">
      <alignment horizontal="center"/>
    </xf>
    <xf numFmtId="0" fontId="0" fillId="0" borderId="0" xfId="0" applyAlignment="1">
      <alignment horizontal="center" vertical="top" wrapText="1"/>
    </xf>
    <xf numFmtId="0" fontId="0" fillId="0" borderId="0" xfId="0"/>
    <xf numFmtId="0" fontId="21" fillId="0" borderId="2" xfId="0" applyFont="1" applyBorder="1" applyAlignment="1">
      <alignment horizontal="center" vertical="top"/>
    </xf>
    <xf numFmtId="0" fontId="22" fillId="0" borderId="0" xfId="0" applyFont="1" applyFill="1" applyBorder="1" applyAlignment="1">
      <alignment horizontal="left" vertical="top"/>
    </xf>
    <xf numFmtId="0" fontId="21" fillId="0" borderId="2" xfId="0" applyFont="1" applyFill="1" applyBorder="1" applyAlignment="1">
      <alignment horizontal="right" vertical="top" wrapText="1"/>
    </xf>
    <xf numFmtId="0" fontId="21" fillId="2" borderId="2" xfId="0" applyFont="1" applyFill="1" applyBorder="1" applyAlignment="1">
      <alignment horizontal="right" vertical="top" wrapText="1"/>
    </xf>
    <xf numFmtId="3" fontId="0" fillId="0" borderId="0" xfId="0" applyNumberFormat="1" applyFill="1"/>
    <xf numFmtId="3" fontId="0" fillId="0" borderId="0" xfId="0" applyNumberFormat="1"/>
    <xf numFmtId="0" fontId="25" fillId="0" borderId="2" xfId="0" applyFont="1" applyBorder="1" applyAlignment="1">
      <alignment horizontal="left" vertical="top" wrapText="1"/>
    </xf>
    <xf numFmtId="0" fontId="0" fillId="0" borderId="2" xfId="0" applyBorder="1" applyAlignment="1">
      <alignment horizontal="center" vertical="top" wrapText="1"/>
    </xf>
    <xf numFmtId="0" fontId="0" fillId="0" borderId="0" xfId="0" applyAlignment="1">
      <alignment horizontal="center" vertical="center"/>
    </xf>
    <xf numFmtId="0" fontId="3" fillId="0" borderId="0" xfId="0" applyFont="1" applyAlignment="1">
      <alignment vertical="center"/>
    </xf>
    <xf numFmtId="0" fontId="26" fillId="0" borderId="0" xfId="0" applyFont="1" applyAlignment="1">
      <alignment vertical="center"/>
    </xf>
    <xf numFmtId="3" fontId="26" fillId="0" borderId="0" xfId="0" applyNumberFormat="1" applyFont="1" applyAlignment="1">
      <alignment vertical="center"/>
    </xf>
    <xf numFmtId="0" fontId="3" fillId="0" borderId="0" xfId="0" applyFont="1" applyAlignment="1">
      <alignment vertical="center" wrapText="1"/>
    </xf>
    <xf numFmtId="0" fontId="21" fillId="0" borderId="3" xfId="0" applyFont="1" applyFill="1" applyBorder="1" applyAlignment="1">
      <alignment horizontal="right" vertical="top" wrapText="1"/>
    </xf>
    <xf numFmtId="3" fontId="20" fillId="0" borderId="5" xfId="0" applyNumberFormat="1" applyFont="1" applyFill="1" applyBorder="1" applyAlignment="1">
      <alignment vertical="top"/>
    </xf>
    <xf numFmtId="0" fontId="0" fillId="0" borderId="0" xfId="0" applyBorder="1" applyAlignment="1">
      <alignment horizontal="center" vertical="top" wrapText="1"/>
    </xf>
    <xf numFmtId="0" fontId="21" fillId="0" borderId="0" xfId="0" applyFont="1" applyFill="1" applyBorder="1" applyAlignment="1">
      <alignment horizontal="right" vertical="top" wrapText="1"/>
    </xf>
    <xf numFmtId="3" fontId="20" fillId="0" borderId="0" xfId="0" applyNumberFormat="1" applyFont="1" applyFill="1" applyBorder="1" applyAlignment="1">
      <alignment vertical="top"/>
    </xf>
    <xf numFmtId="0" fontId="21" fillId="0" borderId="2" xfId="0" quotePrefix="1" applyNumberFormat="1" applyFont="1" applyBorder="1" applyAlignment="1">
      <alignment horizontal="left" vertical="top"/>
    </xf>
    <xf numFmtId="0" fontId="21" fillId="0" borderId="2" xfId="0" quotePrefix="1" applyFont="1" applyBorder="1" applyAlignment="1">
      <alignment horizontal="left" vertical="top"/>
    </xf>
    <xf numFmtId="0" fontId="21" fillId="0" borderId="2" xfId="0" quotePrefix="1" applyFont="1" applyFill="1" applyBorder="1" applyAlignment="1">
      <alignment horizontal="left" vertical="top"/>
    </xf>
    <xf numFmtId="165" fontId="27" fillId="4" borderId="0" xfId="0" applyNumberFormat="1" applyFont="1" applyFill="1" applyBorder="1" applyAlignment="1">
      <alignment horizontal="left"/>
    </xf>
    <xf numFmtId="165" fontId="27" fillId="4" borderId="6" xfId="0" applyNumberFormat="1" applyFont="1" applyFill="1" applyBorder="1" applyAlignment="1">
      <alignment horizontal="left"/>
    </xf>
    <xf numFmtId="166" fontId="27" fillId="4" borderId="0" xfId="0" applyNumberFormat="1" applyFont="1" applyFill="1" applyBorder="1" applyAlignment="1">
      <alignment horizontal="right"/>
    </xf>
    <xf numFmtId="166" fontId="27" fillId="4" borderId="6" xfId="0" applyNumberFormat="1" applyFont="1" applyFill="1" applyBorder="1" applyAlignment="1">
      <alignment horizontal="right"/>
    </xf>
    <xf numFmtId="0" fontId="8" fillId="0" borderId="0" xfId="0" applyFont="1"/>
    <xf numFmtId="0" fontId="8" fillId="0" borderId="0" xfId="0" applyFont="1" applyAlignment="1">
      <alignment wrapText="1"/>
    </xf>
    <xf numFmtId="0" fontId="28" fillId="0" borderId="0" xfId="0" applyFont="1" applyFill="1" applyProtection="1"/>
    <xf numFmtId="0" fontId="0" fillId="0" borderId="0" xfId="0" applyFill="1" applyProtection="1"/>
    <xf numFmtId="0" fontId="29" fillId="0" borderId="0" xfId="0" applyFont="1" applyFill="1" applyProtection="1"/>
    <xf numFmtId="1" fontId="0" fillId="0" borderId="0" xfId="0" applyNumberFormat="1" applyFill="1" applyProtection="1"/>
    <xf numFmtId="0" fontId="0" fillId="5" borderId="0" xfId="0" applyFill="1" applyAlignment="1" applyProtection="1">
      <alignment horizontal="right"/>
    </xf>
    <xf numFmtId="0" fontId="0" fillId="0" borderId="0" xfId="0" applyFill="1" applyAlignment="1" applyProtection="1"/>
    <xf numFmtId="49" fontId="0" fillId="0" borderId="0" xfId="0" applyNumberFormat="1" applyFill="1" applyProtection="1"/>
    <xf numFmtId="49" fontId="29" fillId="0" borderId="0" xfId="0" applyNumberFormat="1" applyFont="1" applyFill="1" applyProtection="1"/>
    <xf numFmtId="49" fontId="0" fillId="0" borderId="0" xfId="0" applyNumberFormat="1" applyFill="1" applyAlignment="1" applyProtection="1"/>
    <xf numFmtId="0" fontId="20" fillId="0" borderId="0" xfId="0" applyFont="1" applyFill="1" applyProtection="1"/>
    <xf numFmtId="0" fontId="0" fillId="0" borderId="0" xfId="0" applyAlignment="1">
      <alignment horizontal="center" vertical="center"/>
    </xf>
    <xf numFmtId="0" fontId="15" fillId="0" borderId="0" xfId="0" applyFont="1" applyBorder="1" applyAlignment="1">
      <alignment vertical="center"/>
    </xf>
    <xf numFmtId="0" fontId="0" fillId="0" borderId="0" xfId="0" applyAlignment="1">
      <alignment horizontal="center" wrapText="1"/>
    </xf>
    <xf numFmtId="0" fontId="0" fillId="0" borderId="0" xfId="0" applyAlignment="1">
      <alignment horizontal="center"/>
    </xf>
    <xf numFmtId="0" fontId="0" fillId="0" borderId="2" xfId="0" applyFill="1" applyBorder="1" applyAlignment="1">
      <alignment horizontal="center" vertical="top" wrapText="1"/>
    </xf>
    <xf numFmtId="0" fontId="21" fillId="0" borderId="2" xfId="0" quotePrefix="1" applyFont="1"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Alignment="1">
      <alignment horizontal="left"/>
    </xf>
    <xf numFmtId="0" fontId="0" fillId="0" borderId="0" xfId="0" quotePrefix="1" applyFill="1" applyAlignment="1">
      <alignment horizontal="center" wrapText="1"/>
    </xf>
    <xf numFmtId="0" fontId="9" fillId="0" borderId="0"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2" xfId="0" applyFont="1" applyBorder="1" applyAlignment="1">
      <alignment horizontal="right" vertical="center" wrapText="1"/>
    </xf>
    <xf numFmtId="3" fontId="2" fillId="0" borderId="0" xfId="0" applyNumberFormat="1" applyFont="1" applyAlignment="1">
      <alignment vertical="center"/>
    </xf>
    <xf numFmtId="3" fontId="2" fillId="0" borderId="0" xfId="0" applyNumberFormat="1" applyFont="1"/>
    <xf numFmtId="3" fontId="2" fillId="0" borderId="0" xfId="0" applyNumberFormat="1" applyFont="1" applyFill="1"/>
    <xf numFmtId="3" fontId="2" fillId="2" borderId="0" xfId="0" applyNumberFormat="1" applyFont="1" applyFill="1" applyAlignment="1">
      <alignment vertical="center"/>
    </xf>
    <xf numFmtId="3" fontId="2" fillId="3" borderId="0" xfId="0" applyNumberFormat="1" applyFont="1" applyFill="1"/>
    <xf numFmtId="167" fontId="2" fillId="0" borderId="0" xfId="0" applyNumberFormat="1" applyFont="1" applyAlignment="1">
      <alignment vertical="center"/>
    </xf>
    <xf numFmtId="167" fontId="26" fillId="0" borderId="0" xfId="0" applyNumberFormat="1" applyFont="1" applyAlignment="1">
      <alignment vertical="center"/>
    </xf>
    <xf numFmtId="0" fontId="2" fillId="2"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30" fillId="0" borderId="0" xfId="0" applyFont="1" applyAlignment="1">
      <alignment vertical="center"/>
    </xf>
    <xf numFmtId="3" fontId="30" fillId="0" borderId="0" xfId="0" applyNumberFormat="1" applyFont="1" applyAlignment="1">
      <alignment vertical="center"/>
    </xf>
    <xf numFmtId="0" fontId="3" fillId="2" borderId="0" xfId="0" applyFont="1" applyFill="1" applyAlignment="1">
      <alignment vertical="center"/>
    </xf>
    <xf numFmtId="3" fontId="8" fillId="0" borderId="0" xfId="0" applyNumberFormat="1" applyFont="1"/>
    <xf numFmtId="0" fontId="7" fillId="0" borderId="0" xfId="0" applyFont="1"/>
    <xf numFmtId="0" fontId="0" fillId="0" borderId="0" xfId="0" quotePrefix="1" applyFill="1" applyAlignment="1">
      <alignment horizontal="center"/>
    </xf>
    <xf numFmtId="0" fontId="29" fillId="0" borderId="0" xfId="0" applyFont="1" applyFill="1" applyAlignment="1" applyProtection="1">
      <alignment wrapText="1"/>
    </xf>
    <xf numFmtId="0" fontId="0" fillId="0" borderId="0" xfId="0" applyAlignment="1"/>
    <xf numFmtId="0" fontId="0" fillId="0" borderId="0" xfId="0" applyAlignment="1">
      <alignment horizontal="center" vertical="center"/>
    </xf>
    <xf numFmtId="0" fontId="1"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9" fillId="0" borderId="0" xfId="0" applyFont="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9" fillId="0" borderId="0" xfId="0" applyFont="1" applyFill="1" applyAlignment="1">
      <alignment horizontal="center" vertical="center"/>
    </xf>
    <xf numFmtId="0" fontId="15" fillId="0" borderId="0" xfId="0" applyFont="1" applyBorder="1" applyAlignment="1">
      <alignment horizontal="center" vertical="center"/>
    </xf>
    <xf numFmtId="0" fontId="12" fillId="0" borderId="0" xfId="0" applyFont="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D9D9D9"/>
      <color rgb="FF4F81BD"/>
      <color rgb="FF002C77"/>
      <color rgb="FFD00A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388129933211901E-2"/>
          <c:y val="9.8660150634261548E-2"/>
          <c:w val="0.88542767152398305"/>
          <c:h val="0.55403181601001306"/>
        </c:manualLayout>
      </c:layout>
      <c:barChart>
        <c:barDir val="col"/>
        <c:grouping val="clustered"/>
        <c:varyColors val="0"/>
        <c:ser>
          <c:idx val="0"/>
          <c:order val="0"/>
          <c:tx>
            <c:strRef>
              <c:f>'Cas cumulé par 100''000 hab.'!$D$2</c:f>
              <c:strCache>
                <c:ptCount val="1"/>
                <c:pt idx="0">
                  <c:v>FR</c:v>
                </c:pt>
              </c:strCache>
            </c:strRef>
          </c:tx>
          <c:spPr>
            <a:solidFill>
              <a:schemeClr val="accent1">
                <a:lumMod val="50000"/>
              </a:schemeClr>
            </a:solidFill>
          </c:spPr>
          <c:invertIfNegative val="0"/>
          <c:cat>
            <c:numRef>
              <c:f>'Cas cumulé par 100''000 hab.'!$A$3:$A$46</c:f>
              <c:numCache>
                <c:formatCode>General</c:formatCode>
                <c:ptCount val="44"/>
                <c:pt idx="0">
                  <c:v>1</c:v>
                </c:pt>
                <c:pt idx="5">
                  <c:v>2</c:v>
                </c:pt>
                <c:pt idx="9">
                  <c:v>3</c:v>
                </c:pt>
                <c:pt idx="13">
                  <c:v>4</c:v>
                </c:pt>
                <c:pt idx="17">
                  <c:v>5</c:v>
                </c:pt>
                <c:pt idx="22">
                  <c:v>6</c:v>
                </c:pt>
                <c:pt idx="26">
                  <c:v>7</c:v>
                </c:pt>
                <c:pt idx="31">
                  <c:v>8</c:v>
                </c:pt>
                <c:pt idx="35">
                  <c:v>9</c:v>
                </c:pt>
                <c:pt idx="39">
                  <c:v>10</c:v>
                </c:pt>
              </c:numCache>
            </c:numRef>
          </c:cat>
          <c:val>
            <c:numRef>
              <c:f>'Cas cumulé par 100''000 hab.'!$D$3:$D$46</c:f>
              <c:numCache>
                <c:formatCode>#,##0</c:formatCode>
                <c:ptCount val="44"/>
                <c:pt idx="8">
                  <c:v>0.3107684371144529</c:v>
                </c:pt>
                <c:pt idx="9">
                  <c:v>1.8646106226867174</c:v>
                </c:pt>
                <c:pt idx="10">
                  <c:v>10.255358424776945</c:v>
                </c:pt>
                <c:pt idx="11">
                  <c:v>50.033718375426915</c:v>
                </c:pt>
                <c:pt idx="12">
                  <c:v>74.584424907468687</c:v>
                </c:pt>
                <c:pt idx="13">
                  <c:v>70.544435224980802</c:v>
                </c:pt>
                <c:pt idx="14">
                  <c:v>55.006013369258163</c:v>
                </c:pt>
                <c:pt idx="15">
                  <c:v>41.64297057333669</c:v>
                </c:pt>
                <c:pt idx="16">
                  <c:v>16.470727167066002</c:v>
                </c:pt>
                <c:pt idx="17">
                  <c:v>19.889179975324986</c:v>
                </c:pt>
                <c:pt idx="18">
                  <c:v>9.0122846763191351</c:v>
                </c:pt>
                <c:pt idx="19">
                  <c:v>6.5261371794035101</c:v>
                </c:pt>
                <c:pt idx="20">
                  <c:v>2.4861474969156232</c:v>
                </c:pt>
                <c:pt idx="21">
                  <c:v>1.2430737484578116</c:v>
                </c:pt>
                <c:pt idx="22">
                  <c:v>2.7969159340300762</c:v>
                </c:pt>
                <c:pt idx="23">
                  <c:v>4.0399896824878878</c:v>
                </c:pt>
                <c:pt idx="24">
                  <c:v>3.1076843711445292</c:v>
                </c:pt>
                <c:pt idx="25">
                  <c:v>9.0122846763191351</c:v>
                </c:pt>
                <c:pt idx="26">
                  <c:v>9.6338215505480402</c:v>
                </c:pt>
                <c:pt idx="27">
                  <c:v>6.2153687422890584</c:v>
                </c:pt>
                <c:pt idx="28">
                  <c:v>8.0799793649757756</c:v>
                </c:pt>
                <c:pt idx="29">
                  <c:v>7.1476740536324179</c:v>
                </c:pt>
                <c:pt idx="30">
                  <c:v>11.80920061034921</c:v>
                </c:pt>
                <c:pt idx="31">
                  <c:v>8.0799793649757756</c:v>
                </c:pt>
                <c:pt idx="32">
                  <c:v>12.741505921692569</c:v>
                </c:pt>
                <c:pt idx="33">
                  <c:v>38.846054639306615</c:v>
                </c:pt>
                <c:pt idx="34">
                  <c:v>39.778359950649971</c:v>
                </c:pt>
                <c:pt idx="35">
                  <c:v>60.599845237318313</c:v>
                </c:pt>
                <c:pt idx="36">
                  <c:v>71.787508973438619</c:v>
                </c:pt>
                <c:pt idx="37">
                  <c:v>52.830634309456997</c:v>
                </c:pt>
                <c:pt idx="38">
                  <c:v>34.495296519704269</c:v>
                </c:pt>
                <c:pt idx="39">
                  <c:v>41.332202136222236</c:v>
                </c:pt>
                <c:pt idx="40">
                  <c:v>134.56273327055811</c:v>
                </c:pt>
                <c:pt idx="41">
                  <c:v>326.92839584440446</c:v>
                </c:pt>
                <c:pt idx="42">
                  <c:v>716.63201598592843</c:v>
                </c:pt>
                <c:pt idx="43">
                  <c:v>1282.8521084084616</c:v>
                </c:pt>
              </c:numCache>
            </c:numRef>
          </c:val>
          <c:extLst>
            <c:ext xmlns:c16="http://schemas.microsoft.com/office/drawing/2014/chart" uri="{C3380CC4-5D6E-409C-BE32-E72D297353CC}">
              <c16:uniqueId val="{00000000-59B2-4F75-98FB-A91A4B99962E}"/>
            </c:ext>
          </c:extLst>
        </c:ser>
        <c:ser>
          <c:idx val="1"/>
          <c:order val="1"/>
          <c:tx>
            <c:strRef>
              <c:f>'Cas cumulé par 100''000 hab.'!$E$2</c:f>
              <c:strCache>
                <c:ptCount val="1"/>
                <c:pt idx="0">
                  <c:v>CH</c:v>
                </c:pt>
              </c:strCache>
            </c:strRef>
          </c:tx>
          <c:spPr>
            <a:solidFill>
              <a:schemeClr val="accent1">
                <a:lumMod val="60000"/>
                <a:lumOff val="40000"/>
              </a:schemeClr>
            </a:solidFill>
          </c:spPr>
          <c:invertIfNegative val="0"/>
          <c:cat>
            <c:numRef>
              <c:f>'Cas cumulé par 100''000 hab.'!$A$3:$A$46</c:f>
              <c:numCache>
                <c:formatCode>General</c:formatCode>
                <c:ptCount val="44"/>
                <c:pt idx="0">
                  <c:v>1</c:v>
                </c:pt>
                <c:pt idx="5">
                  <c:v>2</c:v>
                </c:pt>
                <c:pt idx="9">
                  <c:v>3</c:v>
                </c:pt>
                <c:pt idx="13">
                  <c:v>4</c:v>
                </c:pt>
                <c:pt idx="17">
                  <c:v>5</c:v>
                </c:pt>
                <c:pt idx="22">
                  <c:v>6</c:v>
                </c:pt>
                <c:pt idx="26">
                  <c:v>7</c:v>
                </c:pt>
                <c:pt idx="31">
                  <c:v>8</c:v>
                </c:pt>
                <c:pt idx="35">
                  <c:v>9</c:v>
                </c:pt>
                <c:pt idx="39">
                  <c:v>10</c:v>
                </c:pt>
              </c:numCache>
            </c:numRef>
          </c:cat>
          <c:val>
            <c:numRef>
              <c:f>'Cas cumulé par 100''000 hab.'!$E$3:$E$46</c:f>
              <c:numCache>
                <c:formatCode>#,##0</c:formatCode>
                <c:ptCount val="44"/>
                <c:pt idx="8">
                  <c:v>0.44155071215739006</c:v>
                </c:pt>
                <c:pt idx="9">
                  <c:v>3.4162081414282279</c:v>
                </c:pt>
                <c:pt idx="10">
                  <c:v>21.659224406878291</c:v>
                </c:pt>
                <c:pt idx="11">
                  <c:v>75.644608845910767</c:v>
                </c:pt>
                <c:pt idx="12">
                  <c:v>85.440062802454975</c:v>
                </c:pt>
                <c:pt idx="13">
                  <c:v>71.868188281406773</c:v>
                </c:pt>
                <c:pt idx="14">
                  <c:v>44.317747793902257</c:v>
                </c:pt>
                <c:pt idx="15">
                  <c:v>22.437748030945269</c:v>
                </c:pt>
                <c:pt idx="16">
                  <c:v>14.141242544619571</c:v>
                </c:pt>
                <c:pt idx="17">
                  <c:v>9.2377056885559234</c:v>
                </c:pt>
                <c:pt idx="18">
                  <c:v>4.8338183225651123</c:v>
                </c:pt>
                <c:pt idx="19">
                  <c:v>3.2767710744311578</c:v>
                </c:pt>
                <c:pt idx="20">
                  <c:v>2.0102177158744339</c:v>
                </c:pt>
                <c:pt idx="21">
                  <c:v>1.6616250483817574</c:v>
                </c:pt>
                <c:pt idx="22">
                  <c:v>1.2433138473905458</c:v>
                </c:pt>
                <c:pt idx="23">
                  <c:v>1.47570895905233</c:v>
                </c:pt>
                <c:pt idx="24">
                  <c:v>1.9056399156266306</c:v>
                </c:pt>
                <c:pt idx="25">
                  <c:v>3.7415612977547261</c:v>
                </c:pt>
                <c:pt idx="26">
                  <c:v>7.7271374627543263</c:v>
                </c:pt>
                <c:pt idx="27">
                  <c:v>6.9718533498535278</c:v>
                </c:pt>
                <c:pt idx="28">
                  <c:v>8.1338289081624477</c:v>
                </c:pt>
                <c:pt idx="29">
                  <c:v>9.4468612890515296</c:v>
                </c:pt>
                <c:pt idx="30">
                  <c:v>13.234901609138612</c:v>
                </c:pt>
                <c:pt idx="31">
                  <c:v>11.875390205917174</c:v>
                </c:pt>
                <c:pt idx="32">
                  <c:v>17.627169219546335</c:v>
                </c:pt>
                <c:pt idx="33">
                  <c:v>21.043377360974564</c:v>
                </c:pt>
                <c:pt idx="34">
                  <c:v>24.169091612825561</c:v>
                </c:pt>
                <c:pt idx="35">
                  <c:v>27.306425620259645</c:v>
                </c:pt>
                <c:pt idx="36">
                  <c:v>32.512076121483616</c:v>
                </c:pt>
                <c:pt idx="37">
                  <c:v>33.081444145054988</c:v>
                </c:pt>
                <c:pt idx="38">
                  <c:v>25.609941305128622</c:v>
                </c:pt>
                <c:pt idx="39">
                  <c:v>36.99730177655605</c:v>
                </c:pt>
                <c:pt idx="40">
                  <c:v>89.762611879364158</c:v>
                </c:pt>
                <c:pt idx="41">
                  <c:v>210.08518094225295</c:v>
                </c:pt>
                <c:pt idx="42">
                  <c:v>422.08762155571566</c:v>
                </c:pt>
                <c:pt idx="43">
                  <c:v>618.51958968783879</c:v>
                </c:pt>
              </c:numCache>
            </c:numRef>
          </c:val>
          <c:extLst>
            <c:ext xmlns:c16="http://schemas.microsoft.com/office/drawing/2014/chart" uri="{C3380CC4-5D6E-409C-BE32-E72D297353CC}">
              <c16:uniqueId val="{00000001-59B2-4F75-98FB-A91A4B99962E}"/>
            </c:ext>
          </c:extLst>
        </c:ser>
        <c:dLbls>
          <c:showLegendKey val="0"/>
          <c:showVal val="0"/>
          <c:showCatName val="0"/>
          <c:showSerName val="0"/>
          <c:showPercent val="0"/>
          <c:showBubbleSize val="0"/>
        </c:dLbls>
        <c:gapWidth val="70"/>
        <c:axId val="298023936"/>
        <c:axId val="299991808"/>
      </c:barChart>
      <c:scatterChart>
        <c:scatterStyle val="lineMarker"/>
        <c:varyColors val="0"/>
        <c:ser>
          <c:idx val="2"/>
          <c:order val="2"/>
          <c:tx>
            <c:strRef>
              <c:f>'Cas cumulé par 100''000 hab.'!$H$2</c:f>
              <c:strCache>
                <c:ptCount val="1"/>
                <c:pt idx="0">
                  <c:v>Début du confinement
Beginn des Lockdowns</c:v>
                </c:pt>
              </c:strCache>
            </c:strRef>
          </c:tx>
          <c:spPr>
            <a:ln w="6350">
              <a:solidFill>
                <a:schemeClr val="tx1"/>
              </a:solidFill>
              <a:prstDash val="dash"/>
            </a:ln>
          </c:spPr>
          <c:marker>
            <c:symbol val="none"/>
          </c:marker>
          <c:xVal>
            <c:numRef>
              <c:f>'Cas cumulé par 100''000 hab.'!$H$5:$H$6</c:f>
              <c:numCache>
                <c:formatCode>General</c:formatCode>
                <c:ptCount val="2"/>
                <c:pt idx="0">
                  <c:v>11</c:v>
                </c:pt>
                <c:pt idx="1">
                  <c:v>11</c:v>
                </c:pt>
              </c:numCache>
            </c:numRef>
          </c:xVal>
          <c:yVal>
            <c:numRef>
              <c:f>'Cas cumulé par 100''000 hab.'!$I$5:$I$6</c:f>
              <c:numCache>
                <c:formatCode>General</c:formatCode>
                <c:ptCount val="2"/>
                <c:pt idx="0">
                  <c:v>0</c:v>
                </c:pt>
                <c:pt idx="1">
                  <c:v>1</c:v>
                </c:pt>
              </c:numCache>
            </c:numRef>
          </c:yVal>
          <c:smooth val="0"/>
          <c:extLst>
            <c:ext xmlns:c16="http://schemas.microsoft.com/office/drawing/2014/chart" uri="{C3380CC4-5D6E-409C-BE32-E72D297353CC}">
              <c16:uniqueId val="{00000000-ABC2-4CD3-A946-86C253B84BDB}"/>
            </c:ext>
          </c:extLst>
        </c:ser>
        <c:dLbls>
          <c:showLegendKey val="0"/>
          <c:showVal val="0"/>
          <c:showCatName val="0"/>
          <c:showSerName val="0"/>
          <c:showPercent val="0"/>
          <c:showBubbleSize val="0"/>
        </c:dLbls>
        <c:axId val="533645368"/>
        <c:axId val="930704640"/>
      </c:scatterChart>
      <c:catAx>
        <c:axId val="298023936"/>
        <c:scaling>
          <c:orientation val="minMax"/>
        </c:scaling>
        <c:delete val="0"/>
        <c:axPos val="b"/>
        <c:numFmt formatCode="General" sourceLinked="1"/>
        <c:majorTickMark val="out"/>
        <c:minorTickMark val="none"/>
        <c:tickLblPos val="low"/>
        <c:spPr>
          <a:ln>
            <a:noFill/>
          </a:ln>
        </c:spPr>
        <c:txPr>
          <a:bodyPr rot="0" vert="horz"/>
          <a:lstStyle/>
          <a:p>
            <a:pPr>
              <a:defRPr sz="600" baseline="0">
                <a:latin typeface="Arial" panose="020B0604020202020204" pitchFamily="34" charset="0"/>
              </a:defRPr>
            </a:pPr>
            <a:endParaRPr lang="fr-FR"/>
          </a:p>
        </c:txPr>
        <c:crossAx val="299991808"/>
        <c:crosses val="autoZero"/>
        <c:auto val="1"/>
        <c:lblAlgn val="ctr"/>
        <c:lblOffset val="100"/>
        <c:noMultiLvlLbl val="0"/>
      </c:catAx>
      <c:valAx>
        <c:axId val="299991808"/>
        <c:scaling>
          <c:orientation val="minMax"/>
          <c:max val="1400"/>
          <c:min val="0"/>
        </c:scaling>
        <c:delete val="0"/>
        <c:axPos val="l"/>
        <c:majorGridlines>
          <c:spPr>
            <a:ln>
              <a:solidFill>
                <a:schemeClr val="bg1">
                  <a:lumMod val="65000"/>
                </a:schemeClr>
              </a:solidFill>
            </a:ln>
          </c:spPr>
        </c:majorGridlines>
        <c:numFmt formatCode="#,##0" sourceLinked="0"/>
        <c:majorTickMark val="out"/>
        <c:minorTickMark val="none"/>
        <c:tickLblPos val="nextTo"/>
        <c:spPr>
          <a:ln>
            <a:noFill/>
          </a:ln>
        </c:spPr>
        <c:txPr>
          <a:bodyPr/>
          <a:lstStyle/>
          <a:p>
            <a:pPr>
              <a:defRPr sz="600" baseline="0">
                <a:latin typeface="Arial" panose="020B0604020202020204" pitchFamily="34" charset="0"/>
              </a:defRPr>
            </a:pPr>
            <a:endParaRPr lang="fr-FR"/>
          </a:p>
        </c:txPr>
        <c:crossAx val="298023936"/>
        <c:crosses val="autoZero"/>
        <c:crossBetween val="between"/>
        <c:majorUnit val="200"/>
      </c:valAx>
      <c:valAx>
        <c:axId val="930704640"/>
        <c:scaling>
          <c:orientation val="minMax"/>
          <c:max val="1"/>
        </c:scaling>
        <c:delete val="0"/>
        <c:axPos val="r"/>
        <c:numFmt formatCode="General" sourceLinked="1"/>
        <c:majorTickMark val="out"/>
        <c:minorTickMark val="none"/>
        <c:tickLblPos val="none"/>
        <c:spPr>
          <a:ln>
            <a:noFill/>
          </a:ln>
        </c:spPr>
        <c:crossAx val="533645368"/>
        <c:crosses val="max"/>
        <c:crossBetween val="midCat"/>
      </c:valAx>
      <c:valAx>
        <c:axId val="533645368"/>
        <c:scaling>
          <c:orientation val="minMax"/>
        </c:scaling>
        <c:delete val="1"/>
        <c:axPos val="b"/>
        <c:numFmt formatCode="General" sourceLinked="1"/>
        <c:majorTickMark val="out"/>
        <c:minorTickMark val="none"/>
        <c:tickLblPos val="nextTo"/>
        <c:crossAx val="930704640"/>
        <c:crosses val="autoZero"/>
        <c:crossBetween val="midCat"/>
      </c:valAx>
    </c:plotArea>
    <c:legend>
      <c:legendPos val="r"/>
      <c:layout>
        <c:manualLayout>
          <c:xMode val="edge"/>
          <c:yMode val="edge"/>
          <c:x val="0"/>
          <c:y val="0.88116807765657956"/>
          <c:w val="1"/>
          <c:h val="0.11043980912488968"/>
        </c:manualLayout>
      </c:layout>
      <c:overlay val="1"/>
      <c:txPr>
        <a:bodyPr/>
        <a:lstStyle/>
        <a:p>
          <a:pPr>
            <a:defRPr sz="600" baseline="0">
              <a:latin typeface="Arial" panose="020B0604020202020204" pitchFamily="34" charset="0"/>
            </a:defRPr>
          </a:pPr>
          <a:endParaRPr lang="fr-FR"/>
        </a:p>
      </c:txPr>
    </c:legend>
    <c:plotVisOnly val="1"/>
    <c:dispBlanksAs val="gap"/>
    <c:showDLblsOverMax val="0"/>
  </c:chart>
  <c:spPr>
    <a:solidFill>
      <a:schemeClr val="bg1"/>
    </a:solidFill>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388129933211901E-2"/>
          <c:y val="6.2010343714723949E-2"/>
          <c:w val="0.88542767152398305"/>
          <c:h val="0.52615339922285065"/>
        </c:manualLayout>
      </c:layout>
      <c:areaChart>
        <c:grouping val="stacked"/>
        <c:varyColors val="0"/>
        <c:ser>
          <c:idx val="1"/>
          <c:order val="0"/>
          <c:tx>
            <c:strRef>
              <c:f>Tests!$G$1</c:f>
              <c:strCache>
                <c:ptCount val="1"/>
                <c:pt idx="0">
                  <c:v>Tests positifs
Positive Tests</c:v>
                </c:pt>
              </c:strCache>
            </c:strRef>
          </c:tx>
          <c:spPr>
            <a:solidFill>
              <a:schemeClr val="accent1">
                <a:lumMod val="75000"/>
              </a:schemeClr>
            </a:solidFill>
          </c:spPr>
          <c:cat>
            <c:numRef>
              <c:f>Tests!$B$22:$B$46</c:f>
              <c:numCache>
                <c:formatCode>General</c:formatCode>
                <c:ptCount val="25"/>
                <c:pt idx="3">
                  <c:v>6</c:v>
                </c:pt>
                <c:pt idx="7">
                  <c:v>7</c:v>
                </c:pt>
                <c:pt idx="12">
                  <c:v>8</c:v>
                </c:pt>
                <c:pt idx="16">
                  <c:v>9</c:v>
                </c:pt>
                <c:pt idx="20">
                  <c:v>10</c:v>
                </c:pt>
                <c:pt idx="24">
                  <c:v>11</c:v>
                </c:pt>
              </c:numCache>
            </c:numRef>
          </c:cat>
          <c:val>
            <c:numRef>
              <c:f>Tests!$G$22:$G$46</c:f>
              <c:numCache>
                <c:formatCode>General</c:formatCode>
                <c:ptCount val="25"/>
                <c:pt idx="0">
                  <c:v>15</c:v>
                </c:pt>
                <c:pt idx="1">
                  <c:v>9</c:v>
                </c:pt>
                <c:pt idx="2">
                  <c:v>5</c:v>
                </c:pt>
                <c:pt idx="3">
                  <c:v>10</c:v>
                </c:pt>
                <c:pt idx="4">
                  <c:v>9</c:v>
                </c:pt>
                <c:pt idx="5">
                  <c:v>10</c:v>
                </c:pt>
                <c:pt idx="6">
                  <c:v>28</c:v>
                </c:pt>
                <c:pt idx="7">
                  <c:v>35</c:v>
                </c:pt>
                <c:pt idx="8">
                  <c:v>19</c:v>
                </c:pt>
                <c:pt idx="9">
                  <c:v>31</c:v>
                </c:pt>
                <c:pt idx="10">
                  <c:v>18</c:v>
                </c:pt>
                <c:pt idx="11">
                  <c:v>37</c:v>
                </c:pt>
                <c:pt idx="12">
                  <c:v>29</c:v>
                </c:pt>
                <c:pt idx="13">
                  <c:v>38</c:v>
                </c:pt>
                <c:pt idx="14">
                  <c:v>130</c:v>
                </c:pt>
                <c:pt idx="15">
                  <c:v>129</c:v>
                </c:pt>
                <c:pt idx="16">
                  <c:v>211</c:v>
                </c:pt>
                <c:pt idx="17">
                  <c:v>223</c:v>
                </c:pt>
                <c:pt idx="18">
                  <c:v>161</c:v>
                </c:pt>
                <c:pt idx="19">
                  <c:v>109</c:v>
                </c:pt>
                <c:pt idx="20">
                  <c:v>137</c:v>
                </c:pt>
                <c:pt idx="21">
                  <c:v>434</c:v>
                </c:pt>
                <c:pt idx="22">
                  <c:v>1106</c:v>
                </c:pt>
                <c:pt idx="23">
                  <c:v>2518</c:v>
                </c:pt>
                <c:pt idx="24">
                  <c:v>4244</c:v>
                </c:pt>
              </c:numCache>
            </c:numRef>
          </c:val>
          <c:extLst>
            <c:ext xmlns:c16="http://schemas.microsoft.com/office/drawing/2014/chart" uri="{C3380CC4-5D6E-409C-BE32-E72D297353CC}">
              <c16:uniqueId val="{00000001-F762-4B60-AD1F-268A9DD1FEAC}"/>
            </c:ext>
          </c:extLst>
        </c:ser>
        <c:ser>
          <c:idx val="0"/>
          <c:order val="1"/>
          <c:tx>
            <c:strRef>
              <c:f>Tests!$H$1</c:f>
              <c:strCache>
                <c:ptCount val="1"/>
                <c:pt idx="0">
                  <c:v>Tests négatifs
Negative Tests</c:v>
                </c:pt>
              </c:strCache>
            </c:strRef>
          </c:tx>
          <c:spPr>
            <a:solidFill>
              <a:schemeClr val="accent1">
                <a:lumMod val="60000"/>
                <a:lumOff val="40000"/>
              </a:schemeClr>
            </a:solidFill>
          </c:spPr>
          <c:cat>
            <c:numRef>
              <c:f>Tests!$B$22:$B$46</c:f>
              <c:numCache>
                <c:formatCode>General</c:formatCode>
                <c:ptCount val="25"/>
                <c:pt idx="3">
                  <c:v>6</c:v>
                </c:pt>
                <c:pt idx="7">
                  <c:v>7</c:v>
                </c:pt>
                <c:pt idx="12">
                  <c:v>8</c:v>
                </c:pt>
                <c:pt idx="16">
                  <c:v>9</c:v>
                </c:pt>
                <c:pt idx="20">
                  <c:v>10</c:v>
                </c:pt>
                <c:pt idx="24">
                  <c:v>11</c:v>
                </c:pt>
              </c:numCache>
            </c:numRef>
          </c:cat>
          <c:val>
            <c:numRef>
              <c:f>Tests!$H$22:$H$46</c:f>
              <c:numCache>
                <c:formatCode>General</c:formatCode>
                <c:ptCount val="25"/>
                <c:pt idx="0">
                  <c:v>639</c:v>
                </c:pt>
                <c:pt idx="1">
                  <c:v>704</c:v>
                </c:pt>
                <c:pt idx="2">
                  <c:v>853</c:v>
                </c:pt>
                <c:pt idx="3">
                  <c:v>818</c:v>
                </c:pt>
                <c:pt idx="4">
                  <c:v>1098</c:v>
                </c:pt>
                <c:pt idx="5">
                  <c:v>1553</c:v>
                </c:pt>
                <c:pt idx="6">
                  <c:v>2336</c:v>
                </c:pt>
                <c:pt idx="7">
                  <c:v>2773</c:v>
                </c:pt>
                <c:pt idx="8">
                  <c:v>1689</c:v>
                </c:pt>
                <c:pt idx="9">
                  <c:v>1400</c:v>
                </c:pt>
                <c:pt idx="10">
                  <c:v>1035</c:v>
                </c:pt>
                <c:pt idx="11">
                  <c:v>1151</c:v>
                </c:pt>
                <c:pt idx="12">
                  <c:v>962</c:v>
                </c:pt>
                <c:pt idx="13">
                  <c:v>940</c:v>
                </c:pt>
                <c:pt idx="14">
                  <c:v>1816</c:v>
                </c:pt>
                <c:pt idx="15">
                  <c:v>2050</c:v>
                </c:pt>
                <c:pt idx="16">
                  <c:v>2535</c:v>
                </c:pt>
                <c:pt idx="17">
                  <c:v>3199</c:v>
                </c:pt>
                <c:pt idx="18">
                  <c:v>3291</c:v>
                </c:pt>
                <c:pt idx="19">
                  <c:v>2410</c:v>
                </c:pt>
                <c:pt idx="20">
                  <c:v>2247</c:v>
                </c:pt>
                <c:pt idx="21">
                  <c:v>2702</c:v>
                </c:pt>
                <c:pt idx="22">
                  <c:v>3902</c:v>
                </c:pt>
                <c:pt idx="23">
                  <c:v>4369</c:v>
                </c:pt>
                <c:pt idx="24">
                  <c:v>5035</c:v>
                </c:pt>
              </c:numCache>
            </c:numRef>
          </c:val>
          <c:extLst>
            <c:ext xmlns:c16="http://schemas.microsoft.com/office/drawing/2014/chart" uri="{C3380CC4-5D6E-409C-BE32-E72D297353CC}">
              <c16:uniqueId val="{00000000-F762-4B60-AD1F-268A9DD1FEAC}"/>
            </c:ext>
          </c:extLst>
        </c:ser>
        <c:dLbls>
          <c:showLegendKey val="0"/>
          <c:showVal val="0"/>
          <c:showCatName val="0"/>
          <c:showSerName val="0"/>
          <c:showPercent val="0"/>
          <c:showBubbleSize val="0"/>
        </c:dLbls>
        <c:axId val="298023936"/>
        <c:axId val="299991808"/>
      </c:areaChart>
      <c:lineChart>
        <c:grouping val="standard"/>
        <c:varyColors val="0"/>
        <c:ser>
          <c:idx val="2"/>
          <c:order val="2"/>
          <c:tx>
            <c:strRef>
              <c:f>Tests!$I$1</c:f>
              <c:strCache>
                <c:ptCount val="1"/>
                <c:pt idx="0">
                  <c:v>Total</c:v>
                </c:pt>
              </c:strCache>
            </c:strRef>
          </c:tx>
          <c:spPr>
            <a:ln w="9525">
              <a:solidFill>
                <a:schemeClr val="tx1"/>
              </a:solidFill>
            </a:ln>
          </c:spPr>
          <c:marker>
            <c:symbol val="none"/>
          </c:marker>
          <c:cat>
            <c:strRef>
              <c:f>Tests!$E$22:$E$46</c:f>
              <c:strCache>
                <c:ptCount val="25"/>
                <c:pt idx="0">
                  <c:v>17.05</c:v>
                </c:pt>
                <c:pt idx="1">
                  <c:v>24.05</c:v>
                </c:pt>
                <c:pt idx="2">
                  <c:v>31.05</c:v>
                </c:pt>
                <c:pt idx="3">
                  <c:v>07.06</c:v>
                </c:pt>
                <c:pt idx="4">
                  <c:v>14.06</c:v>
                </c:pt>
                <c:pt idx="5">
                  <c:v>21.06</c:v>
                </c:pt>
                <c:pt idx="6">
                  <c:v>28.06</c:v>
                </c:pt>
                <c:pt idx="7">
                  <c:v>05.07</c:v>
                </c:pt>
                <c:pt idx="8">
                  <c:v>12.07</c:v>
                </c:pt>
                <c:pt idx="9">
                  <c:v>19.07</c:v>
                </c:pt>
                <c:pt idx="10">
                  <c:v>26.07</c:v>
                </c:pt>
                <c:pt idx="11">
                  <c:v>02.08</c:v>
                </c:pt>
                <c:pt idx="12">
                  <c:v>09.08</c:v>
                </c:pt>
                <c:pt idx="13">
                  <c:v>16.08</c:v>
                </c:pt>
                <c:pt idx="14">
                  <c:v>23.08</c:v>
                </c:pt>
                <c:pt idx="15">
                  <c:v>30.08</c:v>
                </c:pt>
                <c:pt idx="16">
                  <c:v>06.09</c:v>
                </c:pt>
                <c:pt idx="17">
                  <c:v>13.09</c:v>
                </c:pt>
                <c:pt idx="18">
                  <c:v>20.09</c:v>
                </c:pt>
                <c:pt idx="19">
                  <c:v>27.09</c:v>
                </c:pt>
                <c:pt idx="20">
                  <c:v>04.10</c:v>
                </c:pt>
                <c:pt idx="21">
                  <c:v>11.10</c:v>
                </c:pt>
                <c:pt idx="22">
                  <c:v>18.10</c:v>
                </c:pt>
                <c:pt idx="23">
                  <c:v>25.10</c:v>
                </c:pt>
                <c:pt idx="24">
                  <c:v>01.11</c:v>
                </c:pt>
              </c:strCache>
            </c:strRef>
          </c:cat>
          <c:val>
            <c:numRef>
              <c:f>Tests!$I$22:$I$46</c:f>
              <c:numCache>
                <c:formatCode>General</c:formatCode>
                <c:ptCount val="25"/>
                <c:pt idx="0">
                  <c:v>639</c:v>
                </c:pt>
                <c:pt idx="1">
                  <c:v>704</c:v>
                </c:pt>
                <c:pt idx="2">
                  <c:v>853</c:v>
                </c:pt>
                <c:pt idx="3">
                  <c:v>818</c:v>
                </c:pt>
                <c:pt idx="4">
                  <c:v>1098</c:v>
                </c:pt>
                <c:pt idx="5">
                  <c:v>1553</c:v>
                </c:pt>
                <c:pt idx="6">
                  <c:v>2336</c:v>
                </c:pt>
                <c:pt idx="7">
                  <c:v>2773</c:v>
                </c:pt>
                <c:pt idx="8">
                  <c:v>1689</c:v>
                </c:pt>
                <c:pt idx="9">
                  <c:v>1431</c:v>
                </c:pt>
                <c:pt idx="10">
                  <c:v>1053</c:v>
                </c:pt>
                <c:pt idx="11">
                  <c:v>1188</c:v>
                </c:pt>
                <c:pt idx="12">
                  <c:v>991</c:v>
                </c:pt>
                <c:pt idx="13">
                  <c:v>978</c:v>
                </c:pt>
                <c:pt idx="14">
                  <c:v>1946</c:v>
                </c:pt>
                <c:pt idx="15">
                  <c:v>2179</c:v>
                </c:pt>
                <c:pt idx="16">
                  <c:v>2746</c:v>
                </c:pt>
                <c:pt idx="17">
                  <c:v>3410</c:v>
                </c:pt>
                <c:pt idx="18">
                  <c:v>3452</c:v>
                </c:pt>
                <c:pt idx="19">
                  <c:v>2519</c:v>
                </c:pt>
                <c:pt idx="20">
                  <c:v>2325</c:v>
                </c:pt>
                <c:pt idx="21">
                  <c:v>3136</c:v>
                </c:pt>
                <c:pt idx="22">
                  <c:v>5008</c:v>
                </c:pt>
                <c:pt idx="23">
                  <c:v>6887</c:v>
                </c:pt>
                <c:pt idx="24">
                  <c:v>9279</c:v>
                </c:pt>
              </c:numCache>
            </c:numRef>
          </c:val>
          <c:smooth val="0"/>
          <c:extLst>
            <c:ext xmlns:c16="http://schemas.microsoft.com/office/drawing/2014/chart" uri="{C3380CC4-5D6E-409C-BE32-E72D297353CC}">
              <c16:uniqueId val="{00000003-E7AA-481D-8CC3-60CDBC0486DF}"/>
            </c:ext>
          </c:extLst>
        </c:ser>
        <c:dLbls>
          <c:showLegendKey val="0"/>
          <c:showVal val="0"/>
          <c:showCatName val="0"/>
          <c:showSerName val="0"/>
          <c:showPercent val="0"/>
          <c:showBubbleSize val="0"/>
        </c:dLbls>
        <c:marker val="1"/>
        <c:smooth val="0"/>
        <c:axId val="298023936"/>
        <c:axId val="299991808"/>
      </c:lineChart>
      <c:scatterChart>
        <c:scatterStyle val="lineMarker"/>
        <c:varyColors val="0"/>
        <c:dLbls>
          <c:showLegendKey val="0"/>
          <c:showVal val="0"/>
          <c:showCatName val="0"/>
          <c:showSerName val="0"/>
          <c:showPercent val="0"/>
          <c:showBubbleSize val="0"/>
        </c:dLbls>
        <c:axId val="1098559728"/>
        <c:axId val="1098562024"/>
        <c:extLst>
          <c:ext xmlns:c15="http://schemas.microsoft.com/office/drawing/2012/chart" uri="{02D57815-91ED-43cb-92C2-25804820EDAC}">
            <c15:filteredScatterSeries>
              <c15:ser>
                <c:idx val="3"/>
                <c:order val="3"/>
                <c:tx>
                  <c:strRef>
                    <c:extLst>
                      <c:ext uri="{02D57815-91ED-43cb-92C2-25804820EDAC}">
                        <c15:formulaRef>
                          <c15:sqref>Tests!$K$2</c15:sqref>
                        </c15:formulaRef>
                      </c:ext>
                    </c:extLst>
                    <c:strCache>
                      <c:ptCount val="1"/>
                      <c:pt idx="0">
                        <c:v>Début du confinement
Beginn des Lockdowns</c:v>
                      </c:pt>
                    </c:strCache>
                  </c:strRef>
                </c:tx>
                <c:spPr>
                  <a:ln w="6350">
                    <a:solidFill>
                      <a:schemeClr val="tx1"/>
                    </a:solidFill>
                    <a:prstDash val="dash"/>
                  </a:ln>
                </c:spPr>
                <c:marker>
                  <c:symbol val="none"/>
                </c:marker>
                <c:xVal>
                  <c:numRef>
                    <c:extLst>
                      <c:ext uri="{02D57815-91ED-43cb-92C2-25804820EDAC}">
                        <c15:formulaRef>
                          <c15:sqref>Tests!$K$5:$K$6</c15:sqref>
                        </c15:formulaRef>
                      </c:ext>
                    </c:extLst>
                    <c:numCache>
                      <c:formatCode>General</c:formatCode>
                      <c:ptCount val="2"/>
                      <c:pt idx="0">
                        <c:v>0</c:v>
                      </c:pt>
                      <c:pt idx="1">
                        <c:v>0</c:v>
                      </c:pt>
                    </c:numCache>
                  </c:numRef>
                </c:xVal>
                <c:yVal>
                  <c:numRef>
                    <c:extLst>
                      <c:ext uri="{02D57815-91ED-43cb-92C2-25804820EDAC}">
                        <c15:formulaRef>
                          <c15:sqref>Tests!$L$5:$L$6</c15:sqref>
                        </c15:formulaRef>
                      </c:ext>
                    </c:extLst>
                    <c:numCache>
                      <c:formatCode>General</c:formatCode>
                      <c:ptCount val="2"/>
                      <c:pt idx="0">
                        <c:v>0</c:v>
                      </c:pt>
                      <c:pt idx="1">
                        <c:v>1</c:v>
                      </c:pt>
                    </c:numCache>
                  </c:numRef>
                </c:yVal>
                <c:smooth val="0"/>
                <c:extLst>
                  <c:ext xmlns:c16="http://schemas.microsoft.com/office/drawing/2014/chart" uri="{C3380CC4-5D6E-409C-BE32-E72D297353CC}">
                    <c16:uniqueId val="{00000004-E7AA-481D-8CC3-60CDBC0486DF}"/>
                  </c:ext>
                </c:extLst>
              </c15:ser>
            </c15:filteredScatterSeries>
          </c:ext>
        </c:extLst>
      </c:scatterChart>
      <c:catAx>
        <c:axId val="298023936"/>
        <c:scaling>
          <c:orientation val="minMax"/>
          <c:min val="1"/>
        </c:scaling>
        <c:delete val="0"/>
        <c:axPos val="b"/>
        <c:numFmt formatCode="General" sourceLinked="1"/>
        <c:majorTickMark val="out"/>
        <c:minorTickMark val="none"/>
        <c:tickLblPos val="low"/>
        <c:spPr>
          <a:ln>
            <a:noFill/>
          </a:ln>
        </c:spPr>
        <c:txPr>
          <a:bodyPr rot="0" vert="horz" anchor="ctr" anchorCtr="0"/>
          <a:lstStyle/>
          <a:p>
            <a:pPr>
              <a:defRPr sz="600" baseline="0">
                <a:latin typeface="Arial" panose="020B0604020202020204" pitchFamily="34" charset="0"/>
              </a:defRPr>
            </a:pPr>
            <a:endParaRPr lang="fr-FR"/>
          </a:p>
        </c:txPr>
        <c:crossAx val="299991808"/>
        <c:crosses val="autoZero"/>
        <c:auto val="0"/>
        <c:lblAlgn val="ctr"/>
        <c:lblOffset val="0"/>
        <c:tickLblSkip val="1"/>
        <c:tickMarkSkip val="1"/>
        <c:noMultiLvlLbl val="1"/>
      </c:catAx>
      <c:valAx>
        <c:axId val="299991808"/>
        <c:scaling>
          <c:orientation val="minMax"/>
          <c:max val="10000"/>
          <c:min val="0"/>
        </c:scaling>
        <c:delete val="0"/>
        <c:axPos val="l"/>
        <c:majorGridlines>
          <c:spPr>
            <a:ln>
              <a:solidFill>
                <a:schemeClr val="bg1">
                  <a:lumMod val="65000"/>
                </a:schemeClr>
              </a:solidFill>
            </a:ln>
          </c:spPr>
        </c:majorGridlines>
        <c:numFmt formatCode="#,##0" sourceLinked="0"/>
        <c:majorTickMark val="out"/>
        <c:minorTickMark val="none"/>
        <c:tickLblPos val="nextTo"/>
        <c:spPr>
          <a:ln>
            <a:noFill/>
          </a:ln>
        </c:spPr>
        <c:txPr>
          <a:bodyPr/>
          <a:lstStyle/>
          <a:p>
            <a:pPr>
              <a:defRPr sz="600" baseline="0">
                <a:latin typeface="Arial" panose="020B0604020202020204" pitchFamily="34" charset="0"/>
              </a:defRPr>
            </a:pPr>
            <a:endParaRPr lang="fr-FR"/>
          </a:p>
        </c:txPr>
        <c:crossAx val="298023936"/>
        <c:crosses val="autoZero"/>
        <c:crossBetween val="midCat"/>
        <c:majorUnit val="1000"/>
      </c:valAx>
      <c:valAx>
        <c:axId val="1098562024"/>
        <c:scaling>
          <c:orientation val="minMax"/>
          <c:max val="1"/>
        </c:scaling>
        <c:delete val="0"/>
        <c:axPos val="r"/>
        <c:numFmt formatCode="General" sourceLinked="1"/>
        <c:majorTickMark val="none"/>
        <c:minorTickMark val="none"/>
        <c:tickLblPos val="none"/>
        <c:spPr>
          <a:ln>
            <a:noFill/>
          </a:ln>
        </c:spPr>
        <c:crossAx val="1098559728"/>
        <c:crosses val="max"/>
        <c:crossBetween val="midCat"/>
      </c:valAx>
      <c:valAx>
        <c:axId val="1098559728"/>
        <c:scaling>
          <c:orientation val="minMax"/>
        </c:scaling>
        <c:delete val="1"/>
        <c:axPos val="b"/>
        <c:numFmt formatCode="General" sourceLinked="1"/>
        <c:majorTickMark val="out"/>
        <c:minorTickMark val="none"/>
        <c:tickLblPos val="nextTo"/>
        <c:crossAx val="1098562024"/>
        <c:crosses val="autoZero"/>
        <c:crossBetween val="midCat"/>
      </c:valAx>
    </c:plotArea>
    <c:legend>
      <c:legendPos val="r"/>
      <c:layout>
        <c:manualLayout>
          <c:xMode val="edge"/>
          <c:yMode val="edge"/>
          <c:x val="0"/>
          <c:y val="0.72757925487739827"/>
          <c:w val="0.99114378184897212"/>
          <c:h val="0.21405717280617548"/>
        </c:manualLayout>
      </c:layout>
      <c:overlay val="1"/>
      <c:spPr>
        <a:solidFill>
          <a:schemeClr val="bg1"/>
        </a:solidFill>
      </c:spPr>
      <c:txPr>
        <a:bodyPr/>
        <a:lstStyle/>
        <a:p>
          <a:pPr>
            <a:defRPr sz="600" baseline="0">
              <a:latin typeface="Arial" panose="020B0604020202020204" pitchFamily="34" charset="0"/>
            </a:defRPr>
          </a:pPr>
          <a:endParaRPr lang="fr-FR"/>
        </a:p>
      </c:txPr>
    </c:legend>
    <c:plotVisOnly val="1"/>
    <c:dispBlanksAs val="gap"/>
    <c:showDLblsOverMax val="0"/>
  </c:chart>
  <c:spPr>
    <a:solidFill>
      <a:schemeClr val="bg1"/>
    </a:solidFill>
    <a:ln>
      <a:noFill/>
    </a:ln>
  </c:sp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1"/>
          <c:tx>
            <c:strRef>
              <c:f>'Covid par canton'!$H$3</c:f>
              <c:strCache>
                <c:ptCount val="1"/>
                <c:pt idx="0">
                  <c:v>cas/10'000 hab, 25.02.2020-31.10.2020</c:v>
                </c:pt>
              </c:strCache>
            </c:strRef>
          </c:tx>
          <c:spPr>
            <a:solidFill>
              <a:schemeClr val="bg1">
                <a:lumMod val="85000"/>
              </a:schemeClr>
            </a:solidFill>
            <a:ln>
              <a:noFill/>
            </a:ln>
            <a:effectLst/>
          </c:spPr>
          <c:invertIfNegative val="0"/>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01-EBE3-4D50-974C-6CD4136CF2F2}"/>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EBE3-4D50-974C-6CD4136CF2F2}"/>
              </c:ext>
            </c:extLst>
          </c:dPt>
          <c:cat>
            <c:strRef>
              <c:f>'Covid par canton'!$A$4:$A$30</c:f>
              <c:strCache>
                <c:ptCount val="27"/>
                <c:pt idx="0">
                  <c:v>GE</c:v>
                </c:pt>
                <c:pt idx="1">
                  <c:v>VS</c:v>
                </c:pt>
                <c:pt idx="2">
                  <c:v>VD</c:v>
                </c:pt>
                <c:pt idx="3">
                  <c:v>FR</c:v>
                </c:pt>
                <c:pt idx="4">
                  <c:v>NE</c:v>
                </c:pt>
                <c:pt idx="5">
                  <c:v>JU</c:v>
                </c:pt>
                <c:pt idx="6">
                  <c:v>TI</c:v>
                </c:pt>
                <c:pt idx="7">
                  <c:v>AI</c:v>
                </c:pt>
                <c:pt idx="8">
                  <c:v>SZ</c:v>
                </c:pt>
                <c:pt idx="9">
                  <c:v>CH</c:v>
                </c:pt>
                <c:pt idx="10">
                  <c:v>SG</c:v>
                </c:pt>
                <c:pt idx="11">
                  <c:v>ZH</c:v>
                </c:pt>
                <c:pt idx="12">
                  <c:v>ZG</c:v>
                </c:pt>
                <c:pt idx="13">
                  <c:v>AR</c:v>
                </c:pt>
                <c:pt idx="14">
                  <c:v>BS</c:v>
                </c:pt>
                <c:pt idx="15">
                  <c:v>BE</c:v>
                </c:pt>
                <c:pt idx="16">
                  <c:v>GR</c:v>
                </c:pt>
                <c:pt idx="17">
                  <c:v>UR</c:v>
                </c:pt>
                <c:pt idx="18">
                  <c:v>AG</c:v>
                </c:pt>
                <c:pt idx="19">
                  <c:v>TG</c:v>
                </c:pt>
                <c:pt idx="20">
                  <c:v>GL</c:v>
                </c:pt>
                <c:pt idx="21">
                  <c:v>LU</c:v>
                </c:pt>
                <c:pt idx="22">
                  <c:v>NW</c:v>
                </c:pt>
                <c:pt idx="23">
                  <c:v>OW</c:v>
                </c:pt>
                <c:pt idx="24">
                  <c:v>BL</c:v>
                </c:pt>
                <c:pt idx="25">
                  <c:v>SO</c:v>
                </c:pt>
                <c:pt idx="26">
                  <c:v>SH</c:v>
                </c:pt>
              </c:strCache>
            </c:strRef>
          </c:cat>
          <c:val>
            <c:numRef>
              <c:f>'Covid par canton'!$H$4:$H$30</c:f>
              <c:numCache>
                <c:formatCode>#,##0</c:formatCode>
                <c:ptCount val="27"/>
                <c:pt idx="0">
                  <c:v>435.64332867843086</c:v>
                </c:pt>
                <c:pt idx="1">
                  <c:v>405.70146877939368</c:v>
                </c:pt>
                <c:pt idx="2">
                  <c:v>331.3012825767795</c:v>
                </c:pt>
                <c:pt idx="3">
                  <c:v>308.25121277382584</c:v>
                </c:pt>
                <c:pt idx="4">
                  <c:v>287.25863475659503</c:v>
                </c:pt>
                <c:pt idx="5">
                  <c:v>269.89562948467056</c:v>
                </c:pt>
                <c:pt idx="6">
                  <c:v>217.92876631265094</c:v>
                </c:pt>
                <c:pt idx="7">
                  <c:v>199.03273809523807</c:v>
                </c:pt>
                <c:pt idx="8">
                  <c:v>195.78763708873379</c:v>
                </c:pt>
                <c:pt idx="9">
                  <c:v>192.85540736364828</c:v>
                </c:pt>
                <c:pt idx="10">
                  <c:v>159.02602920502648</c:v>
                </c:pt>
                <c:pt idx="11">
                  <c:v>148.36855012911923</c:v>
                </c:pt>
                <c:pt idx="12">
                  <c:v>139.1391548236474</c:v>
                </c:pt>
                <c:pt idx="13">
                  <c:v>132.02272522319416</c:v>
                </c:pt>
                <c:pt idx="14">
                  <c:v>131.53326116705134</c:v>
                </c:pt>
                <c:pt idx="15">
                  <c:v>130.68147928663922</c:v>
                </c:pt>
                <c:pt idx="16">
                  <c:v>123.85627647333699</c:v>
                </c:pt>
                <c:pt idx="17">
                  <c:v>115.24943465111843</c:v>
                </c:pt>
                <c:pt idx="18">
                  <c:v>113.55335389191436</c:v>
                </c:pt>
                <c:pt idx="19">
                  <c:v>113.14734194965426</c:v>
                </c:pt>
                <c:pt idx="20">
                  <c:v>111.11111111111111</c:v>
                </c:pt>
                <c:pt idx="21">
                  <c:v>110.40375677769171</c:v>
                </c:pt>
                <c:pt idx="22">
                  <c:v>109.77789124329846</c:v>
                </c:pt>
                <c:pt idx="23">
                  <c:v>109.14843132085421</c:v>
                </c:pt>
                <c:pt idx="24">
                  <c:v>96.349164674506341</c:v>
                </c:pt>
                <c:pt idx="25">
                  <c:v>87.557720883424707</c:v>
                </c:pt>
                <c:pt idx="26">
                  <c:v>79.661922572497204</c:v>
                </c:pt>
              </c:numCache>
            </c:numRef>
          </c:val>
          <c:extLst>
            <c:ext xmlns:c16="http://schemas.microsoft.com/office/drawing/2014/chart" uri="{C3380CC4-5D6E-409C-BE32-E72D297353CC}">
              <c16:uniqueId val="{00000004-50C3-4D1F-8FA1-45B2463048DC}"/>
            </c:ext>
          </c:extLst>
        </c:ser>
        <c:dLbls>
          <c:showLegendKey val="0"/>
          <c:showVal val="0"/>
          <c:showCatName val="0"/>
          <c:showSerName val="0"/>
          <c:showPercent val="0"/>
          <c:showBubbleSize val="0"/>
        </c:dLbls>
        <c:gapWidth val="49"/>
        <c:overlap val="-1"/>
        <c:axId val="826406648"/>
        <c:axId val="826407304"/>
        <c:extLst>
          <c:ext xmlns:c15="http://schemas.microsoft.com/office/drawing/2012/chart" uri="{02D57815-91ED-43cb-92C2-25804820EDAC}">
            <c15:filteredBarSeries>
              <c15:ser>
                <c:idx val="3"/>
                <c:order val="0"/>
                <c:tx>
                  <c:strRef>
                    <c:extLst>
                      <c:ext uri="{02D57815-91ED-43cb-92C2-25804820EDAC}">
                        <c15:formulaRef>
                          <c15:sqref>'Covid par canton'!$E$3</c15:sqref>
                        </c15:formulaRef>
                      </c:ext>
                    </c:extLst>
                    <c:strCache>
                      <c:ptCount val="1"/>
                      <c:pt idx="0">
                        <c:v>cas/10'000 hab, 1.6.2020-31.10.2020</c:v>
                      </c:pt>
                    </c:strCache>
                  </c:strRef>
                </c:tx>
                <c:spPr>
                  <a:solidFill>
                    <a:schemeClr val="accent4"/>
                  </a:solidFill>
                  <a:ln>
                    <a:noFill/>
                  </a:ln>
                  <a:effectLst/>
                </c:spPr>
                <c:invertIfNegative val="0"/>
                <c:cat>
                  <c:strRef>
                    <c:extLst>
                      <c:ext uri="{02D57815-91ED-43cb-92C2-25804820EDAC}">
                        <c15:formulaRef>
                          <c15:sqref>'Covid par canton'!$A$4:$A$30</c15:sqref>
                        </c15:formulaRef>
                      </c:ext>
                    </c:extLst>
                    <c:strCache>
                      <c:ptCount val="27"/>
                      <c:pt idx="0">
                        <c:v>GE</c:v>
                      </c:pt>
                      <c:pt idx="1">
                        <c:v>VS</c:v>
                      </c:pt>
                      <c:pt idx="2">
                        <c:v>VD</c:v>
                      </c:pt>
                      <c:pt idx="3">
                        <c:v>FR</c:v>
                      </c:pt>
                      <c:pt idx="4">
                        <c:v>NE</c:v>
                      </c:pt>
                      <c:pt idx="5">
                        <c:v>JU</c:v>
                      </c:pt>
                      <c:pt idx="6">
                        <c:v>TI</c:v>
                      </c:pt>
                      <c:pt idx="7">
                        <c:v>AI</c:v>
                      </c:pt>
                      <c:pt idx="8">
                        <c:v>SZ</c:v>
                      </c:pt>
                      <c:pt idx="9">
                        <c:v>CH</c:v>
                      </c:pt>
                      <c:pt idx="10">
                        <c:v>SG</c:v>
                      </c:pt>
                      <c:pt idx="11">
                        <c:v>ZH</c:v>
                      </c:pt>
                      <c:pt idx="12">
                        <c:v>ZG</c:v>
                      </c:pt>
                      <c:pt idx="13">
                        <c:v>AR</c:v>
                      </c:pt>
                      <c:pt idx="14">
                        <c:v>BS</c:v>
                      </c:pt>
                      <c:pt idx="15">
                        <c:v>BE</c:v>
                      </c:pt>
                      <c:pt idx="16">
                        <c:v>GR</c:v>
                      </c:pt>
                      <c:pt idx="17">
                        <c:v>UR</c:v>
                      </c:pt>
                      <c:pt idx="18">
                        <c:v>AG</c:v>
                      </c:pt>
                      <c:pt idx="19">
                        <c:v>TG</c:v>
                      </c:pt>
                      <c:pt idx="20">
                        <c:v>GL</c:v>
                      </c:pt>
                      <c:pt idx="21">
                        <c:v>LU</c:v>
                      </c:pt>
                      <c:pt idx="22">
                        <c:v>NW</c:v>
                      </c:pt>
                      <c:pt idx="23">
                        <c:v>OW</c:v>
                      </c:pt>
                      <c:pt idx="24">
                        <c:v>BL</c:v>
                      </c:pt>
                      <c:pt idx="25">
                        <c:v>SO</c:v>
                      </c:pt>
                      <c:pt idx="26">
                        <c:v>SH</c:v>
                      </c:pt>
                    </c:strCache>
                  </c:strRef>
                </c:cat>
                <c:val>
                  <c:numRef>
                    <c:extLst>
                      <c:ext uri="{02D57815-91ED-43cb-92C2-25804820EDAC}">
                        <c15:formulaRef>
                          <c15:sqref>'Covid par canton'!$E$4:$E$30</c15:sqref>
                        </c15:formulaRef>
                      </c:ext>
                    </c:extLst>
                    <c:numCache>
                      <c:formatCode>#,##0.0</c:formatCode>
                      <c:ptCount val="27"/>
                      <c:pt idx="0">
                        <c:v>329.49965088231556</c:v>
                      </c:pt>
                      <c:pt idx="1">
                        <c:v>350.27856160914547</c:v>
                      </c:pt>
                      <c:pt idx="2">
                        <c:v>263.54555594474215</c:v>
                      </c:pt>
                      <c:pt idx="3">
                        <c:v>272.26422775597217</c:v>
                      </c:pt>
                      <c:pt idx="4">
                        <c:v>246.12455806363883</c:v>
                      </c:pt>
                      <c:pt idx="5">
                        <c:v>242.71580778430092</c:v>
                      </c:pt>
                      <c:pt idx="6">
                        <c:v>123.61625190972173</c:v>
                      </c:pt>
                      <c:pt idx="7">
                        <c:v>183.53174603174605</c:v>
                      </c:pt>
                      <c:pt idx="8">
                        <c:v>176.65752741774676</c:v>
                      </c:pt>
                      <c:pt idx="9">
                        <c:v>156.81324949602217</c:v>
                      </c:pt>
                      <c:pt idx="10">
                        <c:v>143.51893549283972</c:v>
                      </c:pt>
                      <c:pt idx="11">
                        <c:v>124.95493008071982</c:v>
                      </c:pt>
                      <c:pt idx="12">
                        <c:v>123.31364284483163</c:v>
                      </c:pt>
                      <c:pt idx="13">
                        <c:v>113.98683379926052</c:v>
                      </c:pt>
                      <c:pt idx="14">
                        <c:v>81.595555646330752</c:v>
                      </c:pt>
                      <c:pt idx="15">
                        <c:v>112.30680132451604</c:v>
                      </c:pt>
                      <c:pt idx="16">
                        <c:v>82.302872561187002</c:v>
                      </c:pt>
                      <c:pt idx="17">
                        <c:v>89.910906465411543</c:v>
                      </c:pt>
                      <c:pt idx="18">
                        <c:v>95.881722546639537</c:v>
                      </c:pt>
                      <c:pt idx="19">
                        <c:v>99.518149005355085</c:v>
                      </c:pt>
                      <c:pt idx="20">
                        <c:v>79.576250307957636</c:v>
                      </c:pt>
                      <c:pt idx="21">
                        <c:v>92.612316034082099</c:v>
                      </c:pt>
                      <c:pt idx="22">
                        <c:v>80.998909183744516</c:v>
                      </c:pt>
                      <c:pt idx="23">
                        <c:v>87.529659899815442</c:v>
                      </c:pt>
                      <c:pt idx="24">
                        <c:v>65.948567717329723</c:v>
                      </c:pt>
                      <c:pt idx="25">
                        <c:v>71.572078896409408</c:v>
                      </c:pt>
                      <c:pt idx="26">
                        <c:v>70.189925681255161</c:v>
                      </c:pt>
                    </c:numCache>
                  </c:numRef>
                </c:val>
                <c:extLst>
                  <c:ext xmlns:c16="http://schemas.microsoft.com/office/drawing/2014/chart" uri="{C3380CC4-5D6E-409C-BE32-E72D297353CC}">
                    <c16:uniqueId val="{00000005-50C3-4D1F-8FA1-45B2463048DC}"/>
                  </c:ext>
                </c:extLst>
              </c15:ser>
            </c15:filteredBarSeries>
          </c:ext>
        </c:extLst>
      </c:barChart>
      <c:catAx>
        <c:axId val="826406648"/>
        <c:scaling>
          <c:orientation val="minMax"/>
        </c:scaling>
        <c:delete val="0"/>
        <c:axPos val="b"/>
        <c:numFmt formatCode="General" sourceLinked="1"/>
        <c:majorTickMark val="none"/>
        <c:minorTickMark val="none"/>
        <c:tickLblPos val="nextTo"/>
        <c:spPr>
          <a:noFill/>
          <a:ln w="6350" cap="flat" cmpd="sng" algn="ctr">
            <a:solidFill>
              <a:schemeClr val="bg1">
                <a:lumMod val="6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6407304"/>
        <c:crosses val="autoZero"/>
        <c:auto val="1"/>
        <c:lblAlgn val="ctr"/>
        <c:lblOffset val="100"/>
        <c:noMultiLvlLbl val="0"/>
      </c:catAx>
      <c:valAx>
        <c:axId val="826407304"/>
        <c:scaling>
          <c:orientation val="minMax"/>
        </c:scaling>
        <c:delete val="0"/>
        <c:axPos val="l"/>
        <c:majorGridlines>
          <c:spPr>
            <a:ln w="6350"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826406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4844839739423E-2"/>
          <c:y val="7.859202693169301E-2"/>
          <c:w val="0.89815643266595835"/>
          <c:h val="0.70144424838121755"/>
        </c:manualLayout>
      </c:layout>
      <c:lineChart>
        <c:grouping val="standard"/>
        <c:varyColors val="0"/>
        <c:ser>
          <c:idx val="1"/>
          <c:order val="0"/>
          <c:tx>
            <c:strRef>
              <c:f>'Décès par 100''000 habitants'!$H$4</c:f>
              <c:strCache>
                <c:ptCount val="1"/>
                <c:pt idx="0">
                  <c:v>CH</c:v>
                </c:pt>
              </c:strCache>
            </c:strRef>
          </c:tx>
          <c:spPr>
            <a:ln w="12700" cap="rnd">
              <a:solidFill>
                <a:schemeClr val="accent1">
                  <a:lumMod val="60000"/>
                  <a:lumOff val="40000"/>
                </a:schemeClr>
              </a:solidFill>
              <a:round/>
            </a:ln>
            <a:effectLst/>
          </c:spPr>
          <c:marker>
            <c:symbol val="none"/>
          </c:marker>
          <c:cat>
            <c:numRef>
              <c:f>'Décès par 100''000 habitants'!$A$5:$A$303</c:f>
              <c:numCache>
                <c:formatCode>General</c:formatCode>
                <c:ptCount val="299"/>
                <c:pt idx="0">
                  <c:v>2015</c:v>
                </c:pt>
                <c:pt idx="53">
                  <c:v>2016</c:v>
                </c:pt>
                <c:pt idx="105">
                  <c:v>2017</c:v>
                </c:pt>
                <c:pt idx="157">
                  <c:v>2018</c:v>
                </c:pt>
                <c:pt idx="209">
                  <c:v>2019</c:v>
                </c:pt>
                <c:pt idx="261">
                  <c:v>2020</c:v>
                </c:pt>
              </c:numCache>
            </c:numRef>
          </c:cat>
          <c:val>
            <c:numRef>
              <c:f>'Décès par 100''000 habitants'!$H$5:$H$308</c:f>
              <c:numCache>
                <c:formatCode>#\ ###\ ##0__;\-#\ ###\ ##0__;0__;@__</c:formatCode>
                <c:ptCount val="304"/>
                <c:pt idx="0">
                  <c:v>16.534912194735949</c:v>
                </c:pt>
                <c:pt idx="1">
                  <c:v>17.359914841135282</c:v>
                </c:pt>
                <c:pt idx="2">
                  <c:v>17.70850750862796</c:v>
                </c:pt>
                <c:pt idx="3">
                  <c:v>17.197238262972032</c:v>
                </c:pt>
                <c:pt idx="4">
                  <c:v>18.475411377111847</c:v>
                </c:pt>
                <c:pt idx="5">
                  <c:v>19.242315245595737</c:v>
                </c:pt>
                <c:pt idx="6">
                  <c:v>20.973658827476029</c:v>
                </c:pt>
                <c:pt idx="7">
                  <c:v>20.590206893234082</c:v>
                </c:pt>
                <c:pt idx="8">
                  <c:v>20.090557403161249</c:v>
                </c:pt>
                <c:pt idx="9">
                  <c:v>17.999001398205188</c:v>
                </c:pt>
                <c:pt idx="10">
                  <c:v>17.906043353540475</c:v>
                </c:pt>
                <c:pt idx="11">
                  <c:v>16.67434926173302</c:v>
                </c:pt>
                <c:pt idx="12">
                  <c:v>15.024343968934351</c:v>
                </c:pt>
                <c:pt idx="13">
                  <c:v>15.128921769182153</c:v>
                </c:pt>
                <c:pt idx="14">
                  <c:v>14.280679611616641</c:v>
                </c:pt>
                <c:pt idx="15">
                  <c:v>14.919766168686548</c:v>
                </c:pt>
                <c:pt idx="16">
                  <c:v>14.118003033453393</c:v>
                </c:pt>
                <c:pt idx="17">
                  <c:v>14.815188368438745</c:v>
                </c:pt>
                <c:pt idx="18">
                  <c:v>13.490536231966574</c:v>
                </c:pt>
                <c:pt idx="19">
                  <c:v>13.385958431718771</c:v>
                </c:pt>
                <c:pt idx="20">
                  <c:v>13.11870405330772</c:v>
                </c:pt>
                <c:pt idx="21">
                  <c:v>12.770111385815046</c:v>
                </c:pt>
                <c:pt idx="22">
                  <c:v>13.606733787797467</c:v>
                </c:pt>
                <c:pt idx="23">
                  <c:v>13.583494276631288</c:v>
                </c:pt>
                <c:pt idx="24">
                  <c:v>12.781731141398135</c:v>
                </c:pt>
                <c:pt idx="25">
                  <c:v>13.908847432957787</c:v>
                </c:pt>
                <c:pt idx="26">
                  <c:v>15.047583480100529</c:v>
                </c:pt>
                <c:pt idx="27">
                  <c:v>15.779628081835149</c:v>
                </c:pt>
                <c:pt idx="28">
                  <c:v>15.047583480100529</c:v>
                </c:pt>
                <c:pt idx="29">
                  <c:v>13.641593054546734</c:v>
                </c:pt>
                <c:pt idx="30">
                  <c:v>13.246521364721701</c:v>
                </c:pt>
                <c:pt idx="31">
                  <c:v>14.118003033453393</c:v>
                </c:pt>
                <c:pt idx="32">
                  <c:v>13.885607921791609</c:v>
                </c:pt>
                <c:pt idx="33">
                  <c:v>13.385958431718771</c:v>
                </c:pt>
                <c:pt idx="34">
                  <c:v>13.618353543380556</c:v>
                </c:pt>
                <c:pt idx="35">
                  <c:v>13.374338676135682</c:v>
                </c:pt>
                <c:pt idx="36">
                  <c:v>13.804269632709982</c:v>
                </c:pt>
                <c:pt idx="37">
                  <c:v>13.130323808890809</c:v>
                </c:pt>
                <c:pt idx="38">
                  <c:v>13.804269632709982</c:v>
                </c:pt>
                <c:pt idx="39">
                  <c:v>14.350398145115179</c:v>
                </c:pt>
                <c:pt idx="40">
                  <c:v>13.571874521048201</c:v>
                </c:pt>
                <c:pt idx="41">
                  <c:v>14.176101811368838</c:v>
                </c:pt>
                <c:pt idx="42">
                  <c:v>13.978565966456323</c:v>
                </c:pt>
                <c:pt idx="43">
                  <c:v>14.943005679852726</c:v>
                </c:pt>
                <c:pt idx="44">
                  <c:v>13.583494276631288</c:v>
                </c:pt>
                <c:pt idx="45">
                  <c:v>13.932086944123965</c:v>
                </c:pt>
                <c:pt idx="46">
                  <c:v>14.606032767943141</c:v>
                </c:pt>
                <c:pt idx="47">
                  <c:v>14.582793256776959</c:v>
                </c:pt>
                <c:pt idx="48">
                  <c:v>15.1870205470976</c:v>
                </c:pt>
                <c:pt idx="49">
                  <c:v>14.408496923030622</c:v>
                </c:pt>
                <c:pt idx="50">
                  <c:v>14.036664744371768</c:v>
                </c:pt>
                <c:pt idx="51">
                  <c:v>15.03596372451744</c:v>
                </c:pt>
                <c:pt idx="52">
                  <c:v>15.314837858511583</c:v>
                </c:pt>
                <c:pt idx="53">
                  <c:v>15.570472481339545</c:v>
                </c:pt>
                <c:pt idx="54">
                  <c:v>14.443356189779889</c:v>
                </c:pt>
                <c:pt idx="55">
                  <c:v>15.372936636427026</c:v>
                </c:pt>
                <c:pt idx="56">
                  <c:v>15.698289792753526</c:v>
                </c:pt>
                <c:pt idx="57">
                  <c:v>15.62857125925499</c:v>
                </c:pt>
                <c:pt idx="58">
                  <c:v>15.570472481339545</c:v>
                </c:pt>
                <c:pt idx="59">
                  <c:v>15.256739080596134</c:v>
                </c:pt>
                <c:pt idx="60">
                  <c:v>16.035262704663111</c:v>
                </c:pt>
                <c:pt idx="61">
                  <c:v>15.338077369677759</c:v>
                </c:pt>
                <c:pt idx="62">
                  <c:v>15.744768815085882</c:v>
                </c:pt>
                <c:pt idx="63">
                  <c:v>14.850047635188012</c:v>
                </c:pt>
                <c:pt idx="64">
                  <c:v>15.03596372451744</c:v>
                </c:pt>
                <c:pt idx="65">
                  <c:v>14.745469834940211</c:v>
                </c:pt>
                <c:pt idx="66">
                  <c:v>14.4317364341968</c:v>
                </c:pt>
                <c:pt idx="67">
                  <c:v>14.222580833701196</c:v>
                </c:pt>
                <c:pt idx="68">
                  <c:v>13.234901609138612</c:v>
                </c:pt>
                <c:pt idx="69">
                  <c:v>13.653212810129823</c:v>
                </c:pt>
                <c:pt idx="70">
                  <c:v>13.618353543380556</c:v>
                </c:pt>
                <c:pt idx="71">
                  <c:v>13.351099164969504</c:v>
                </c:pt>
                <c:pt idx="72">
                  <c:v>13.664832565712912</c:v>
                </c:pt>
                <c:pt idx="73">
                  <c:v>14.257440100450463</c:v>
                </c:pt>
                <c:pt idx="74">
                  <c:v>13.362718920552593</c:v>
                </c:pt>
                <c:pt idx="75">
                  <c:v>12.828210163730489</c:v>
                </c:pt>
                <c:pt idx="76">
                  <c:v>12.932787963978294</c:v>
                </c:pt>
                <c:pt idx="77">
                  <c:v>14.373637656281355</c:v>
                </c:pt>
                <c:pt idx="78">
                  <c:v>13.618353543380556</c:v>
                </c:pt>
                <c:pt idx="79">
                  <c:v>12.688773096733419</c:v>
                </c:pt>
                <c:pt idx="80">
                  <c:v>13.525395498715842</c:v>
                </c:pt>
                <c:pt idx="81">
                  <c:v>14.350398145115179</c:v>
                </c:pt>
                <c:pt idx="82">
                  <c:v>13.72293134362836</c:v>
                </c:pt>
                <c:pt idx="83">
                  <c:v>12.932787963978294</c:v>
                </c:pt>
                <c:pt idx="84">
                  <c:v>13.362718920552593</c:v>
                </c:pt>
                <c:pt idx="85">
                  <c:v>13.548635009882023</c:v>
                </c:pt>
                <c:pt idx="86">
                  <c:v>13.141943564473898</c:v>
                </c:pt>
                <c:pt idx="87">
                  <c:v>13.211662097972434</c:v>
                </c:pt>
                <c:pt idx="88">
                  <c:v>13.757790610377628</c:v>
                </c:pt>
                <c:pt idx="89">
                  <c:v>12.8165904081474</c:v>
                </c:pt>
                <c:pt idx="90">
                  <c:v>13.711311588045271</c:v>
                </c:pt>
                <c:pt idx="91">
                  <c:v>14.083143766704126</c:v>
                </c:pt>
                <c:pt idx="92">
                  <c:v>14.943005679852726</c:v>
                </c:pt>
                <c:pt idx="93">
                  <c:v>14.768709346106389</c:v>
                </c:pt>
                <c:pt idx="94">
                  <c:v>14.838427879604923</c:v>
                </c:pt>
                <c:pt idx="95">
                  <c:v>14.29229936719973</c:v>
                </c:pt>
                <c:pt idx="96">
                  <c:v>15.256739080596134</c:v>
                </c:pt>
                <c:pt idx="97">
                  <c:v>14.943005679852726</c:v>
                </c:pt>
                <c:pt idx="98">
                  <c:v>15.721529303919704</c:v>
                </c:pt>
                <c:pt idx="99">
                  <c:v>13.862368410625431</c:v>
                </c:pt>
                <c:pt idx="100">
                  <c:v>15.465894681091742</c:v>
                </c:pt>
                <c:pt idx="101">
                  <c:v>15.03596372451744</c:v>
                </c:pt>
                <c:pt idx="102">
                  <c:v>15.117302013599064</c:v>
                </c:pt>
                <c:pt idx="103">
                  <c:v>16.802166573147002</c:v>
                </c:pt>
                <c:pt idx="104">
                  <c:v>18.46379162152876</c:v>
                </c:pt>
                <c:pt idx="105">
                  <c:v>19.497949868423699</c:v>
                </c:pt>
                <c:pt idx="106">
                  <c:v>20.113796914327427</c:v>
                </c:pt>
                <c:pt idx="107">
                  <c:v>20.288093248073764</c:v>
                </c:pt>
                <c:pt idx="108">
                  <c:v>19.253935001178824</c:v>
                </c:pt>
                <c:pt idx="109">
                  <c:v>18.173297731951529</c:v>
                </c:pt>
                <c:pt idx="110">
                  <c:v>18.498650888278025</c:v>
                </c:pt>
                <c:pt idx="111">
                  <c:v>16.290897327491074</c:v>
                </c:pt>
                <c:pt idx="112">
                  <c:v>16.07012197141238</c:v>
                </c:pt>
                <c:pt idx="113">
                  <c:v>16.209559038409452</c:v>
                </c:pt>
                <c:pt idx="114">
                  <c:v>15.663430526004259</c:v>
                </c:pt>
                <c:pt idx="115">
                  <c:v>14.664131545858586</c:v>
                </c:pt>
                <c:pt idx="116">
                  <c:v>14.396877167447533</c:v>
                </c:pt>
                <c:pt idx="117">
                  <c:v>13.746170854794538</c:v>
                </c:pt>
                <c:pt idx="118">
                  <c:v>14.338778389532086</c:v>
                </c:pt>
                <c:pt idx="119">
                  <c:v>13.955326455290145</c:v>
                </c:pt>
                <c:pt idx="120">
                  <c:v>13.72293134362836</c:v>
                </c:pt>
                <c:pt idx="121">
                  <c:v>14.210961078118107</c:v>
                </c:pt>
                <c:pt idx="122">
                  <c:v>14.059904255537946</c:v>
                </c:pt>
                <c:pt idx="123">
                  <c:v>13.990185722039412</c:v>
                </c:pt>
                <c:pt idx="124">
                  <c:v>14.025044988788679</c:v>
                </c:pt>
                <c:pt idx="125">
                  <c:v>13.781030121543804</c:v>
                </c:pt>
                <c:pt idx="126">
                  <c:v>13.083844786558453</c:v>
                </c:pt>
                <c:pt idx="127">
                  <c:v>12.874689186062845</c:v>
                </c:pt>
                <c:pt idx="128">
                  <c:v>13.014126253059915</c:v>
                </c:pt>
                <c:pt idx="129">
                  <c:v>13.897227677374698</c:v>
                </c:pt>
                <c:pt idx="130">
                  <c:v>13.548635009882023</c:v>
                </c:pt>
                <c:pt idx="131">
                  <c:v>13.455676965217307</c:v>
                </c:pt>
                <c:pt idx="132">
                  <c:v>12.630674318817974</c:v>
                </c:pt>
                <c:pt idx="133">
                  <c:v>13.374338676135682</c:v>
                </c:pt>
                <c:pt idx="134">
                  <c:v>13.025746008643008</c:v>
                </c:pt>
                <c:pt idx="135">
                  <c:v>13.943706699707056</c:v>
                </c:pt>
                <c:pt idx="136">
                  <c:v>12.770111385815046</c:v>
                </c:pt>
                <c:pt idx="137">
                  <c:v>13.107084297724631</c:v>
                </c:pt>
                <c:pt idx="138">
                  <c:v>14.025044988788679</c:v>
                </c:pt>
                <c:pt idx="139">
                  <c:v>13.525395498715842</c:v>
                </c:pt>
                <c:pt idx="140">
                  <c:v>13.39757818730186</c:v>
                </c:pt>
                <c:pt idx="141">
                  <c:v>13.827509143876163</c:v>
                </c:pt>
                <c:pt idx="142">
                  <c:v>14.698990812607853</c:v>
                </c:pt>
                <c:pt idx="143">
                  <c:v>14.443356189779889</c:v>
                </c:pt>
                <c:pt idx="144">
                  <c:v>15.047583480100529</c:v>
                </c:pt>
                <c:pt idx="145">
                  <c:v>14.73385007935712</c:v>
                </c:pt>
                <c:pt idx="146">
                  <c:v>14.059904255537946</c:v>
                </c:pt>
                <c:pt idx="147">
                  <c:v>14.106383277870304</c:v>
                </c:pt>
                <c:pt idx="148">
                  <c:v>13.39757818730186</c:v>
                </c:pt>
                <c:pt idx="149">
                  <c:v>15.245119325013045</c:v>
                </c:pt>
                <c:pt idx="150">
                  <c:v>14.536314234444605</c:v>
                </c:pt>
                <c:pt idx="151">
                  <c:v>15.314837858511583</c:v>
                </c:pt>
                <c:pt idx="152">
                  <c:v>16.221178793992539</c:v>
                </c:pt>
                <c:pt idx="153">
                  <c:v>16.151460260494005</c:v>
                </c:pt>
                <c:pt idx="154">
                  <c:v>15.76800832625206</c:v>
                </c:pt>
                <c:pt idx="155">
                  <c:v>16.918364128977892</c:v>
                </c:pt>
                <c:pt idx="156">
                  <c:v>15.977163926747666</c:v>
                </c:pt>
                <c:pt idx="157">
                  <c:v>18.13843846520226</c:v>
                </c:pt>
                <c:pt idx="158">
                  <c:v>17.906043353540475</c:v>
                </c:pt>
                <c:pt idx="159">
                  <c:v>17.359914841135282</c:v>
                </c:pt>
                <c:pt idx="160">
                  <c:v>16.23279854957563</c:v>
                </c:pt>
                <c:pt idx="161">
                  <c:v>16.23279854957563</c:v>
                </c:pt>
                <c:pt idx="162">
                  <c:v>16.744067795231555</c:v>
                </c:pt>
                <c:pt idx="163">
                  <c:v>16.94160364014407</c:v>
                </c:pt>
                <c:pt idx="164">
                  <c:v>17.173998751805854</c:v>
                </c:pt>
                <c:pt idx="165">
                  <c:v>19.009920133933953</c:v>
                </c:pt>
                <c:pt idx="166">
                  <c:v>17.801465553292672</c:v>
                </c:pt>
                <c:pt idx="167">
                  <c:v>17.22047777413821</c:v>
                </c:pt>
                <c:pt idx="168">
                  <c:v>16.035262704663111</c:v>
                </c:pt>
                <c:pt idx="169">
                  <c:v>15.663430526004259</c:v>
                </c:pt>
                <c:pt idx="170">
                  <c:v>15.558852725756456</c:v>
                </c:pt>
                <c:pt idx="171">
                  <c:v>15.105682258015975</c:v>
                </c:pt>
                <c:pt idx="172">
                  <c:v>14.280679611616641</c:v>
                </c:pt>
                <c:pt idx="173">
                  <c:v>13.327859653803326</c:v>
                </c:pt>
                <c:pt idx="174">
                  <c:v>14.245820344867374</c:v>
                </c:pt>
                <c:pt idx="175">
                  <c:v>13.943706699707056</c:v>
                </c:pt>
                <c:pt idx="176">
                  <c:v>12.97926698631065</c:v>
                </c:pt>
                <c:pt idx="177">
                  <c:v>14.210961078118107</c:v>
                </c:pt>
                <c:pt idx="178">
                  <c:v>13.467296720800396</c:v>
                </c:pt>
                <c:pt idx="179">
                  <c:v>13.688072076879093</c:v>
                </c:pt>
                <c:pt idx="180">
                  <c:v>13.002506497476826</c:v>
                </c:pt>
                <c:pt idx="181">
                  <c:v>13.095464542141542</c:v>
                </c:pt>
                <c:pt idx="182">
                  <c:v>13.72293134362836</c:v>
                </c:pt>
                <c:pt idx="183">
                  <c:v>13.385958431718771</c:v>
                </c:pt>
                <c:pt idx="184">
                  <c:v>12.526096518570171</c:v>
                </c:pt>
                <c:pt idx="185">
                  <c:v>14.210961078118107</c:v>
                </c:pt>
                <c:pt idx="186">
                  <c:v>14.199341322535016</c:v>
                </c:pt>
                <c:pt idx="187">
                  <c:v>14.687371057024764</c:v>
                </c:pt>
                <c:pt idx="188">
                  <c:v>14.199341322535016</c:v>
                </c:pt>
                <c:pt idx="189">
                  <c:v>13.792649877126893</c:v>
                </c:pt>
                <c:pt idx="190">
                  <c:v>13.304620142637148</c:v>
                </c:pt>
                <c:pt idx="191">
                  <c:v>14.01342523320559</c:v>
                </c:pt>
                <c:pt idx="192">
                  <c:v>13.688072076879093</c:v>
                </c:pt>
                <c:pt idx="193">
                  <c:v>14.29229936719973</c:v>
                </c:pt>
                <c:pt idx="194">
                  <c:v>13.676452321296001</c:v>
                </c:pt>
                <c:pt idx="195">
                  <c:v>14.083143766704126</c:v>
                </c:pt>
                <c:pt idx="196">
                  <c:v>14.234200589284285</c:v>
                </c:pt>
                <c:pt idx="197">
                  <c:v>14.327158633948997</c:v>
                </c:pt>
                <c:pt idx="198">
                  <c:v>14.071524011121035</c:v>
                </c:pt>
                <c:pt idx="199">
                  <c:v>14.327158633948997</c:v>
                </c:pt>
                <c:pt idx="200">
                  <c:v>14.780329101689478</c:v>
                </c:pt>
                <c:pt idx="201">
                  <c:v>14.675751301441675</c:v>
                </c:pt>
                <c:pt idx="202">
                  <c:v>14.501454967695338</c:v>
                </c:pt>
                <c:pt idx="203">
                  <c:v>14.873287146354192</c:v>
                </c:pt>
                <c:pt idx="204">
                  <c:v>15.349697125260848</c:v>
                </c:pt>
                <c:pt idx="205">
                  <c:v>16.139840504910914</c:v>
                </c:pt>
                <c:pt idx="206">
                  <c:v>15.756388570668971</c:v>
                </c:pt>
                <c:pt idx="207">
                  <c:v>15.361316880843937</c:v>
                </c:pt>
                <c:pt idx="208">
                  <c:v>15.675050281587348</c:v>
                </c:pt>
                <c:pt idx="209">
                  <c:v>15.582092236922634</c:v>
                </c:pt>
                <c:pt idx="210">
                  <c:v>16.139840504910914</c:v>
                </c:pt>
                <c:pt idx="211">
                  <c:v>15.779628081835149</c:v>
                </c:pt>
                <c:pt idx="212">
                  <c:v>16.302517083074164</c:v>
                </c:pt>
                <c:pt idx="213">
                  <c:v>16.720828284065377</c:v>
                </c:pt>
                <c:pt idx="214">
                  <c:v>17.208858018555123</c:v>
                </c:pt>
                <c:pt idx="215">
                  <c:v>18.068719931703725</c:v>
                </c:pt>
                <c:pt idx="216">
                  <c:v>17.743366775377226</c:v>
                </c:pt>
                <c:pt idx="217">
                  <c:v>17.743366775377226</c:v>
                </c:pt>
                <c:pt idx="218">
                  <c:v>16.871885106645536</c:v>
                </c:pt>
                <c:pt idx="219">
                  <c:v>16.023642949080024</c:v>
                </c:pt>
                <c:pt idx="220">
                  <c:v>15.698289792753526</c:v>
                </c:pt>
                <c:pt idx="221">
                  <c:v>15.361316880843937</c:v>
                </c:pt>
                <c:pt idx="222">
                  <c:v>16.058502215829293</c:v>
                </c:pt>
                <c:pt idx="223">
                  <c:v>14.199341322535016</c:v>
                </c:pt>
                <c:pt idx="224">
                  <c:v>15.198640302680689</c:v>
                </c:pt>
                <c:pt idx="225">
                  <c:v>14.327158633948997</c:v>
                </c:pt>
                <c:pt idx="226">
                  <c:v>14.594413012360048</c:v>
                </c:pt>
                <c:pt idx="227">
                  <c:v>14.710610568190942</c:v>
                </c:pt>
                <c:pt idx="228">
                  <c:v>14.15286230020266</c:v>
                </c:pt>
                <c:pt idx="229">
                  <c:v>14.768709346106389</c:v>
                </c:pt>
                <c:pt idx="230">
                  <c:v>14.466595700946067</c:v>
                </c:pt>
                <c:pt idx="231">
                  <c:v>14.536314234444605</c:v>
                </c:pt>
                <c:pt idx="232">
                  <c:v>13.606733787797467</c:v>
                </c:pt>
                <c:pt idx="233">
                  <c:v>14.059904255537946</c:v>
                </c:pt>
                <c:pt idx="234">
                  <c:v>14.443356189779889</c:v>
                </c:pt>
                <c:pt idx="235">
                  <c:v>14.61765252352623</c:v>
                </c:pt>
                <c:pt idx="236">
                  <c:v>14.234200589284285</c:v>
                </c:pt>
                <c:pt idx="237">
                  <c:v>14.01342523320559</c:v>
                </c:pt>
                <c:pt idx="238">
                  <c:v>14.640892034692408</c:v>
                </c:pt>
                <c:pt idx="239">
                  <c:v>13.234901609138612</c:v>
                </c:pt>
                <c:pt idx="240">
                  <c:v>13.223281853555523</c:v>
                </c:pt>
                <c:pt idx="241">
                  <c:v>13.269760875887879</c:v>
                </c:pt>
                <c:pt idx="242">
                  <c:v>14.547933990027692</c:v>
                </c:pt>
                <c:pt idx="243">
                  <c:v>13.327859653803326</c:v>
                </c:pt>
                <c:pt idx="244">
                  <c:v>13.618353543380556</c:v>
                </c:pt>
                <c:pt idx="245">
                  <c:v>14.547933990027692</c:v>
                </c:pt>
                <c:pt idx="246">
                  <c:v>15.059203235683619</c:v>
                </c:pt>
                <c:pt idx="247">
                  <c:v>14.373637656281355</c:v>
                </c:pt>
                <c:pt idx="248">
                  <c:v>14.338778389532086</c:v>
                </c:pt>
                <c:pt idx="249">
                  <c:v>14.850047635188012</c:v>
                </c:pt>
                <c:pt idx="250">
                  <c:v>15.082442746849797</c:v>
                </c:pt>
                <c:pt idx="251">
                  <c:v>15.1870205470976</c:v>
                </c:pt>
                <c:pt idx="252">
                  <c:v>14.222580833701196</c:v>
                </c:pt>
                <c:pt idx="253">
                  <c:v>14.687371057024764</c:v>
                </c:pt>
                <c:pt idx="254">
                  <c:v>15.860966370916774</c:v>
                </c:pt>
                <c:pt idx="255">
                  <c:v>15.465894681091742</c:v>
                </c:pt>
                <c:pt idx="256">
                  <c:v>15.977163926747666</c:v>
                </c:pt>
                <c:pt idx="257">
                  <c:v>14.15286230020266</c:v>
                </c:pt>
                <c:pt idx="258">
                  <c:v>15.884205882082952</c:v>
                </c:pt>
                <c:pt idx="259">
                  <c:v>16.279277571907986</c:v>
                </c:pt>
                <c:pt idx="260">
                  <c:v>15.442655169925564</c:v>
                </c:pt>
                <c:pt idx="261">
                  <c:v>15.221879813846867</c:v>
                </c:pt>
                <c:pt idx="262">
                  <c:v>15.779628081835149</c:v>
                </c:pt>
                <c:pt idx="263">
                  <c:v>16.372235616572699</c:v>
                </c:pt>
                <c:pt idx="264">
                  <c:v>16.407094883321967</c:v>
                </c:pt>
                <c:pt idx="265">
                  <c:v>16.50005292798668</c:v>
                </c:pt>
                <c:pt idx="266">
                  <c:v>16.116600993744736</c:v>
                </c:pt>
                <c:pt idx="267">
                  <c:v>16.035262704663111</c:v>
                </c:pt>
                <c:pt idx="268">
                  <c:v>15.884205882082952</c:v>
                </c:pt>
                <c:pt idx="269">
                  <c:v>15.616951503671901</c:v>
                </c:pt>
                <c:pt idx="270">
                  <c:v>15.733149059502793</c:v>
                </c:pt>
                <c:pt idx="271">
                  <c:v>16.128220749327827</c:v>
                </c:pt>
                <c:pt idx="272">
                  <c:v>17.720127264211047</c:v>
                </c:pt>
                <c:pt idx="273">
                  <c:v>18.789144777855256</c:v>
                </c:pt>
                <c:pt idx="274">
                  <c:v>21.740562695959913</c:v>
                </c:pt>
                <c:pt idx="275">
                  <c:v>19.068018911849396</c:v>
                </c:pt>
                <c:pt idx="276">
                  <c:v>18.196537243117707</c:v>
                </c:pt>
                <c:pt idx="277">
                  <c:v>15.860966370916774</c:v>
                </c:pt>
                <c:pt idx="278">
                  <c:v>14.466595700946067</c:v>
                </c:pt>
                <c:pt idx="279">
                  <c:v>13.641593054546734</c:v>
                </c:pt>
                <c:pt idx="280">
                  <c:v>13.339479409386415</c:v>
                </c:pt>
                <c:pt idx="281">
                  <c:v>13.769410365960717</c:v>
                </c:pt>
                <c:pt idx="282">
                  <c:v>12.712012607899597</c:v>
                </c:pt>
                <c:pt idx="283">
                  <c:v>13.525395498715842</c:v>
                </c:pt>
                <c:pt idx="284">
                  <c:v>13.304620142637148</c:v>
                </c:pt>
                <c:pt idx="285">
                  <c:v>13.293000387054059</c:v>
                </c:pt>
                <c:pt idx="286">
                  <c:v>13.606733787797467</c:v>
                </c:pt>
                <c:pt idx="287">
                  <c:v>13.618353543380556</c:v>
                </c:pt>
                <c:pt idx="288">
                  <c:v>13.490536231966574</c:v>
                </c:pt>
                <c:pt idx="289">
                  <c:v>12.863069430479756</c:v>
                </c:pt>
                <c:pt idx="290">
                  <c:v>13.351099164969504</c:v>
                </c:pt>
                <c:pt idx="291">
                  <c:v>14.652511790275497</c:v>
                </c:pt>
                <c:pt idx="292">
                  <c:v>13.327859653803326</c:v>
                </c:pt>
                <c:pt idx="293">
                  <c:v>14.083143766704126</c:v>
                </c:pt>
                <c:pt idx="294">
                  <c:v>13.804269632709982</c:v>
                </c:pt>
                <c:pt idx="295">
                  <c:v>13.374338676135682</c:v>
                </c:pt>
                <c:pt idx="296">
                  <c:v>13.327859653803326</c:v>
                </c:pt>
                <c:pt idx="297">
                  <c:v>14.106383277870304</c:v>
                </c:pt>
                <c:pt idx="298">
                  <c:v>14.01342523320559</c:v>
                </c:pt>
                <c:pt idx="299">
                  <c:v>14.036664744371768</c:v>
                </c:pt>
                <c:pt idx="300">
                  <c:v>13.885607921791609</c:v>
                </c:pt>
                <c:pt idx="301">
                  <c:v>14.710610568190942</c:v>
                </c:pt>
                <c:pt idx="302">
                  <c:v>13.72293134362836</c:v>
                </c:pt>
                <c:pt idx="303">
                  <c:v>14.606032767943141</c:v>
                </c:pt>
              </c:numCache>
            </c:numRef>
          </c:val>
          <c:smooth val="0"/>
          <c:extLst>
            <c:ext xmlns:c16="http://schemas.microsoft.com/office/drawing/2014/chart" uri="{C3380CC4-5D6E-409C-BE32-E72D297353CC}">
              <c16:uniqueId val="{00000001-4218-4C99-B1D5-A2BBB6E44630}"/>
            </c:ext>
          </c:extLst>
        </c:ser>
        <c:ser>
          <c:idx val="0"/>
          <c:order val="1"/>
          <c:tx>
            <c:strRef>
              <c:f>'Décès par 100''000 habitants'!$G$4</c:f>
              <c:strCache>
                <c:ptCount val="1"/>
                <c:pt idx="0">
                  <c:v>FR</c:v>
                </c:pt>
              </c:strCache>
            </c:strRef>
          </c:tx>
          <c:spPr>
            <a:ln w="12700" cap="rnd">
              <a:solidFill>
                <a:schemeClr val="accent1">
                  <a:lumMod val="50000"/>
                </a:schemeClr>
              </a:solidFill>
              <a:round/>
            </a:ln>
            <a:effectLst/>
          </c:spPr>
          <c:marker>
            <c:symbol val="none"/>
          </c:marker>
          <c:cat>
            <c:numRef>
              <c:f>'Décès par 100''000 habitants'!$A$5:$A$303</c:f>
              <c:numCache>
                <c:formatCode>General</c:formatCode>
                <c:ptCount val="299"/>
                <c:pt idx="0">
                  <c:v>2015</c:v>
                </c:pt>
                <c:pt idx="53">
                  <c:v>2016</c:v>
                </c:pt>
                <c:pt idx="105">
                  <c:v>2017</c:v>
                </c:pt>
                <c:pt idx="157">
                  <c:v>2018</c:v>
                </c:pt>
                <c:pt idx="209">
                  <c:v>2019</c:v>
                </c:pt>
                <c:pt idx="261">
                  <c:v>2020</c:v>
                </c:pt>
              </c:numCache>
            </c:numRef>
          </c:cat>
          <c:val>
            <c:numRef>
              <c:f>'Décès par 100''000 habitants'!$G$5:$G$308</c:f>
              <c:numCache>
                <c:formatCode>#\ ###\ ##0__;\-#\ ###\ ##0__;0__;@__</c:formatCode>
                <c:ptCount val="304"/>
                <c:pt idx="0">
                  <c:v>13.363042795921476</c:v>
                </c:pt>
                <c:pt idx="1">
                  <c:v>13.05227435880702</c:v>
                </c:pt>
                <c:pt idx="2">
                  <c:v>14.916884981493739</c:v>
                </c:pt>
                <c:pt idx="3">
                  <c:v>11.80920061034921</c:v>
                </c:pt>
                <c:pt idx="4">
                  <c:v>12.430737484578117</c:v>
                </c:pt>
                <c:pt idx="5">
                  <c:v>17.092264041294911</c:v>
                </c:pt>
                <c:pt idx="6">
                  <c:v>16.470727167066002</c:v>
                </c:pt>
                <c:pt idx="7">
                  <c:v>20.510716849553891</c:v>
                </c:pt>
                <c:pt idx="8">
                  <c:v>20.19994841243944</c:v>
                </c:pt>
                <c:pt idx="9">
                  <c:v>14.916884981493739</c:v>
                </c:pt>
                <c:pt idx="10">
                  <c:v>12.119969047463663</c:v>
                </c:pt>
                <c:pt idx="11">
                  <c:v>15.227653418608192</c:v>
                </c:pt>
                <c:pt idx="12">
                  <c:v>12.741505921692569</c:v>
                </c:pt>
                <c:pt idx="13">
                  <c:v>13.363042795921476</c:v>
                </c:pt>
                <c:pt idx="14">
                  <c:v>9.6338215505480402</c:v>
                </c:pt>
                <c:pt idx="15">
                  <c:v>13.673811233035927</c:v>
                </c:pt>
                <c:pt idx="16">
                  <c:v>10.876895299005852</c:v>
                </c:pt>
                <c:pt idx="17">
                  <c:v>11.187663736120305</c:v>
                </c:pt>
                <c:pt idx="18">
                  <c:v>10.255358424776945</c:v>
                </c:pt>
                <c:pt idx="19">
                  <c:v>8.3907478020902282</c:v>
                </c:pt>
                <c:pt idx="20">
                  <c:v>13.98457967015038</c:v>
                </c:pt>
                <c:pt idx="21">
                  <c:v>7.7692109278613231</c:v>
                </c:pt>
                <c:pt idx="22">
                  <c:v>10.5661268618914</c:v>
                </c:pt>
                <c:pt idx="23">
                  <c:v>9.0122846763191351</c:v>
                </c:pt>
                <c:pt idx="24">
                  <c:v>10.255358424776945</c:v>
                </c:pt>
                <c:pt idx="25">
                  <c:v>12.741505921692569</c:v>
                </c:pt>
                <c:pt idx="26">
                  <c:v>9.9445899876624928</c:v>
                </c:pt>
                <c:pt idx="27">
                  <c:v>12.430737484578117</c:v>
                </c:pt>
                <c:pt idx="28">
                  <c:v>12.119969047463663</c:v>
                </c:pt>
                <c:pt idx="29">
                  <c:v>11.80920061034921</c:v>
                </c:pt>
                <c:pt idx="30">
                  <c:v>10.876895299005852</c:v>
                </c:pt>
                <c:pt idx="31">
                  <c:v>14.295348107264836</c:v>
                </c:pt>
                <c:pt idx="32">
                  <c:v>12.430737484578117</c:v>
                </c:pt>
                <c:pt idx="33">
                  <c:v>9.3230531134335859</c:v>
                </c:pt>
                <c:pt idx="34">
                  <c:v>9.3230531134335859</c:v>
                </c:pt>
                <c:pt idx="35">
                  <c:v>10.255358424776945</c:v>
                </c:pt>
                <c:pt idx="36">
                  <c:v>10.876895299005852</c:v>
                </c:pt>
                <c:pt idx="37">
                  <c:v>12.430737484578117</c:v>
                </c:pt>
                <c:pt idx="38">
                  <c:v>12.430737484578117</c:v>
                </c:pt>
                <c:pt idx="39">
                  <c:v>8.7015162392046808</c:v>
                </c:pt>
                <c:pt idx="40">
                  <c:v>10.255358424776945</c:v>
                </c:pt>
                <c:pt idx="41">
                  <c:v>12.741505921692569</c:v>
                </c:pt>
                <c:pt idx="42">
                  <c:v>13.363042795921476</c:v>
                </c:pt>
                <c:pt idx="43">
                  <c:v>12.119969047463663</c:v>
                </c:pt>
                <c:pt idx="44">
                  <c:v>10.5661268618914</c:v>
                </c:pt>
                <c:pt idx="45">
                  <c:v>11.498432173234757</c:v>
                </c:pt>
                <c:pt idx="46">
                  <c:v>11.80920061034921</c:v>
                </c:pt>
                <c:pt idx="47">
                  <c:v>10.876895299005852</c:v>
                </c:pt>
                <c:pt idx="48">
                  <c:v>14.295348107264836</c:v>
                </c:pt>
                <c:pt idx="49">
                  <c:v>12.741505921692569</c:v>
                </c:pt>
                <c:pt idx="50">
                  <c:v>10.255358424776945</c:v>
                </c:pt>
                <c:pt idx="51">
                  <c:v>12.741505921692569</c:v>
                </c:pt>
                <c:pt idx="52">
                  <c:v>12.430737484578117</c:v>
                </c:pt>
                <c:pt idx="53">
                  <c:v>11.498432173234757</c:v>
                </c:pt>
                <c:pt idx="54">
                  <c:v>10.5661268618914</c:v>
                </c:pt>
                <c:pt idx="55">
                  <c:v>11.187663736120305</c:v>
                </c:pt>
                <c:pt idx="56">
                  <c:v>13.05227435880702</c:v>
                </c:pt>
                <c:pt idx="57">
                  <c:v>13.05227435880702</c:v>
                </c:pt>
                <c:pt idx="58">
                  <c:v>12.119969047463663</c:v>
                </c:pt>
                <c:pt idx="59">
                  <c:v>12.119969047463663</c:v>
                </c:pt>
                <c:pt idx="60">
                  <c:v>14.606116544379287</c:v>
                </c:pt>
                <c:pt idx="61">
                  <c:v>10.5661268618914</c:v>
                </c:pt>
                <c:pt idx="62">
                  <c:v>8.7015162392046808</c:v>
                </c:pt>
                <c:pt idx="63">
                  <c:v>13.363042795921476</c:v>
                </c:pt>
                <c:pt idx="64">
                  <c:v>12.430737484578117</c:v>
                </c:pt>
                <c:pt idx="65">
                  <c:v>11.187663736120305</c:v>
                </c:pt>
                <c:pt idx="66">
                  <c:v>13.673811233035927</c:v>
                </c:pt>
                <c:pt idx="67">
                  <c:v>11.498432173234757</c:v>
                </c:pt>
                <c:pt idx="68">
                  <c:v>10.255358424776945</c:v>
                </c:pt>
                <c:pt idx="69">
                  <c:v>14.606116544379287</c:v>
                </c:pt>
                <c:pt idx="70">
                  <c:v>13.05227435880702</c:v>
                </c:pt>
                <c:pt idx="71">
                  <c:v>10.255358424776945</c:v>
                </c:pt>
                <c:pt idx="72">
                  <c:v>9.9445899876624928</c:v>
                </c:pt>
                <c:pt idx="73">
                  <c:v>14.606116544379287</c:v>
                </c:pt>
                <c:pt idx="74">
                  <c:v>8.3907478020902282</c:v>
                </c:pt>
                <c:pt idx="75">
                  <c:v>9.9445899876624928</c:v>
                </c:pt>
                <c:pt idx="76">
                  <c:v>12.430737484578117</c:v>
                </c:pt>
                <c:pt idx="77">
                  <c:v>12.741505921692569</c:v>
                </c:pt>
                <c:pt idx="78">
                  <c:v>9.9445899876624928</c:v>
                </c:pt>
                <c:pt idx="79">
                  <c:v>10.5661268618914</c:v>
                </c:pt>
                <c:pt idx="80">
                  <c:v>11.498432173234757</c:v>
                </c:pt>
                <c:pt idx="81">
                  <c:v>10.5661268618914</c:v>
                </c:pt>
                <c:pt idx="82">
                  <c:v>7.7692109278613231</c:v>
                </c:pt>
                <c:pt idx="83">
                  <c:v>8.0799793649757756</c:v>
                </c:pt>
                <c:pt idx="84">
                  <c:v>15.849190292837099</c:v>
                </c:pt>
                <c:pt idx="85">
                  <c:v>10.5661268618914</c:v>
                </c:pt>
                <c:pt idx="86">
                  <c:v>10.255358424776945</c:v>
                </c:pt>
                <c:pt idx="87">
                  <c:v>10.5661268618914</c:v>
                </c:pt>
                <c:pt idx="88">
                  <c:v>10.5661268618914</c:v>
                </c:pt>
                <c:pt idx="89">
                  <c:v>11.187663736120305</c:v>
                </c:pt>
                <c:pt idx="90">
                  <c:v>12.119969047463663</c:v>
                </c:pt>
                <c:pt idx="91">
                  <c:v>11.80920061034921</c:v>
                </c:pt>
                <c:pt idx="92">
                  <c:v>14.916884981493739</c:v>
                </c:pt>
                <c:pt idx="93">
                  <c:v>12.430737484578117</c:v>
                </c:pt>
                <c:pt idx="94">
                  <c:v>13.363042795921476</c:v>
                </c:pt>
                <c:pt idx="95">
                  <c:v>13.363042795921476</c:v>
                </c:pt>
                <c:pt idx="96">
                  <c:v>12.741505921692569</c:v>
                </c:pt>
                <c:pt idx="97">
                  <c:v>13.363042795921476</c:v>
                </c:pt>
                <c:pt idx="98">
                  <c:v>12.430737484578117</c:v>
                </c:pt>
                <c:pt idx="99">
                  <c:v>14.295348107264836</c:v>
                </c:pt>
                <c:pt idx="100">
                  <c:v>11.80920061034921</c:v>
                </c:pt>
                <c:pt idx="101">
                  <c:v>13.98457967015038</c:v>
                </c:pt>
                <c:pt idx="102">
                  <c:v>17.403032478409362</c:v>
                </c:pt>
                <c:pt idx="103">
                  <c:v>13.05227435880702</c:v>
                </c:pt>
                <c:pt idx="104">
                  <c:v>14.295348107264836</c:v>
                </c:pt>
                <c:pt idx="105">
                  <c:v>22.37532747224061</c:v>
                </c:pt>
                <c:pt idx="106">
                  <c:v>18.335337789752721</c:v>
                </c:pt>
                <c:pt idx="107">
                  <c:v>16.159958729951551</c:v>
                </c:pt>
                <c:pt idx="108">
                  <c:v>11.498432173234757</c:v>
                </c:pt>
                <c:pt idx="109">
                  <c:v>14.295348107264836</c:v>
                </c:pt>
                <c:pt idx="110">
                  <c:v>13.98457967015038</c:v>
                </c:pt>
                <c:pt idx="111">
                  <c:v>13.98457967015038</c:v>
                </c:pt>
                <c:pt idx="112">
                  <c:v>12.119969047463663</c:v>
                </c:pt>
                <c:pt idx="113">
                  <c:v>12.741505921692569</c:v>
                </c:pt>
                <c:pt idx="114">
                  <c:v>12.119969047463663</c:v>
                </c:pt>
                <c:pt idx="115">
                  <c:v>11.187663736120305</c:v>
                </c:pt>
                <c:pt idx="116">
                  <c:v>10.876895299005852</c:v>
                </c:pt>
                <c:pt idx="117">
                  <c:v>9.3230531134335859</c:v>
                </c:pt>
                <c:pt idx="118">
                  <c:v>11.187663736120305</c:v>
                </c:pt>
                <c:pt idx="119">
                  <c:v>9.9445899876624928</c:v>
                </c:pt>
                <c:pt idx="120">
                  <c:v>16.159958729951551</c:v>
                </c:pt>
                <c:pt idx="121">
                  <c:v>8.7015162392046808</c:v>
                </c:pt>
                <c:pt idx="122">
                  <c:v>11.187663736120305</c:v>
                </c:pt>
                <c:pt idx="123">
                  <c:v>12.119969047463663</c:v>
                </c:pt>
                <c:pt idx="124">
                  <c:v>10.255358424776945</c:v>
                </c:pt>
                <c:pt idx="125">
                  <c:v>7.7692109278613231</c:v>
                </c:pt>
                <c:pt idx="126">
                  <c:v>7.4584424907468696</c:v>
                </c:pt>
                <c:pt idx="127">
                  <c:v>11.80920061034921</c:v>
                </c:pt>
                <c:pt idx="128">
                  <c:v>10.255358424776945</c:v>
                </c:pt>
                <c:pt idx="129">
                  <c:v>13.05227435880702</c:v>
                </c:pt>
                <c:pt idx="130">
                  <c:v>9.9445899876624928</c:v>
                </c:pt>
                <c:pt idx="131">
                  <c:v>10.876895299005852</c:v>
                </c:pt>
                <c:pt idx="132">
                  <c:v>12.430737484578117</c:v>
                </c:pt>
                <c:pt idx="133">
                  <c:v>12.119969047463663</c:v>
                </c:pt>
                <c:pt idx="134">
                  <c:v>11.498432173234757</c:v>
                </c:pt>
                <c:pt idx="135">
                  <c:v>13.98457967015038</c:v>
                </c:pt>
                <c:pt idx="136">
                  <c:v>8.0799793649757756</c:v>
                </c:pt>
                <c:pt idx="137">
                  <c:v>12.430737484578117</c:v>
                </c:pt>
                <c:pt idx="138">
                  <c:v>9.6338215505480402</c:v>
                </c:pt>
                <c:pt idx="139">
                  <c:v>9.9445899876624928</c:v>
                </c:pt>
                <c:pt idx="140">
                  <c:v>12.119969047463663</c:v>
                </c:pt>
                <c:pt idx="141">
                  <c:v>13.05227435880702</c:v>
                </c:pt>
                <c:pt idx="142">
                  <c:v>16.781495604180456</c:v>
                </c:pt>
                <c:pt idx="143">
                  <c:v>10.5661268618914</c:v>
                </c:pt>
                <c:pt idx="144">
                  <c:v>14.606116544379287</c:v>
                </c:pt>
                <c:pt idx="145">
                  <c:v>12.119969047463663</c:v>
                </c:pt>
                <c:pt idx="146">
                  <c:v>9.9445899876624928</c:v>
                </c:pt>
                <c:pt idx="147">
                  <c:v>11.80920061034921</c:v>
                </c:pt>
                <c:pt idx="148">
                  <c:v>10.876895299005852</c:v>
                </c:pt>
                <c:pt idx="149">
                  <c:v>9.9445899876624928</c:v>
                </c:pt>
                <c:pt idx="150">
                  <c:v>11.498432173234757</c:v>
                </c:pt>
                <c:pt idx="151">
                  <c:v>11.187663736120305</c:v>
                </c:pt>
                <c:pt idx="152">
                  <c:v>15.538421855722646</c:v>
                </c:pt>
                <c:pt idx="153">
                  <c:v>13.363042795921476</c:v>
                </c:pt>
                <c:pt idx="154">
                  <c:v>13.05227435880702</c:v>
                </c:pt>
                <c:pt idx="155">
                  <c:v>15.227653418608192</c:v>
                </c:pt>
                <c:pt idx="156">
                  <c:v>17.713800915523816</c:v>
                </c:pt>
                <c:pt idx="157">
                  <c:v>17.713800915523816</c:v>
                </c:pt>
                <c:pt idx="158">
                  <c:v>17.092264041294911</c:v>
                </c:pt>
                <c:pt idx="159">
                  <c:v>10.5661268618914</c:v>
                </c:pt>
                <c:pt idx="160">
                  <c:v>12.430737484578117</c:v>
                </c:pt>
                <c:pt idx="161">
                  <c:v>13.363042795921476</c:v>
                </c:pt>
                <c:pt idx="162">
                  <c:v>13.98457967015038</c:v>
                </c:pt>
                <c:pt idx="163">
                  <c:v>14.295348107264836</c:v>
                </c:pt>
                <c:pt idx="164">
                  <c:v>16.159958729951551</c:v>
                </c:pt>
                <c:pt idx="165">
                  <c:v>12.430737484578117</c:v>
                </c:pt>
                <c:pt idx="166">
                  <c:v>13.98457967015038</c:v>
                </c:pt>
                <c:pt idx="167">
                  <c:v>9.6338215505480402</c:v>
                </c:pt>
                <c:pt idx="168">
                  <c:v>11.187663736120305</c:v>
                </c:pt>
                <c:pt idx="169">
                  <c:v>17.092264041294911</c:v>
                </c:pt>
                <c:pt idx="170">
                  <c:v>13.673811233035927</c:v>
                </c:pt>
                <c:pt idx="171">
                  <c:v>11.80920061034921</c:v>
                </c:pt>
                <c:pt idx="172">
                  <c:v>8.3907478020902282</c:v>
                </c:pt>
                <c:pt idx="173">
                  <c:v>11.80920061034921</c:v>
                </c:pt>
                <c:pt idx="174">
                  <c:v>12.430737484578117</c:v>
                </c:pt>
                <c:pt idx="175">
                  <c:v>11.80920061034921</c:v>
                </c:pt>
                <c:pt idx="176">
                  <c:v>7.7692109278613231</c:v>
                </c:pt>
                <c:pt idx="177">
                  <c:v>10.5661268618914</c:v>
                </c:pt>
                <c:pt idx="178">
                  <c:v>9.9445899876624928</c:v>
                </c:pt>
                <c:pt idx="179">
                  <c:v>9.6338215505480402</c:v>
                </c:pt>
                <c:pt idx="180">
                  <c:v>11.187663736120305</c:v>
                </c:pt>
                <c:pt idx="181">
                  <c:v>8.7015162392046808</c:v>
                </c:pt>
                <c:pt idx="182">
                  <c:v>10.5661268618914</c:v>
                </c:pt>
                <c:pt idx="183">
                  <c:v>13.98457967015038</c:v>
                </c:pt>
                <c:pt idx="184">
                  <c:v>10.255358424776945</c:v>
                </c:pt>
                <c:pt idx="185">
                  <c:v>9.0122846763191351</c:v>
                </c:pt>
                <c:pt idx="186">
                  <c:v>9.0122846763191351</c:v>
                </c:pt>
                <c:pt idx="187">
                  <c:v>12.430737484578117</c:v>
                </c:pt>
                <c:pt idx="188">
                  <c:v>12.741505921692569</c:v>
                </c:pt>
                <c:pt idx="189">
                  <c:v>9.9445899876624928</c:v>
                </c:pt>
                <c:pt idx="190">
                  <c:v>13.363042795921476</c:v>
                </c:pt>
                <c:pt idx="191">
                  <c:v>12.119969047463663</c:v>
                </c:pt>
                <c:pt idx="192">
                  <c:v>11.187663736120305</c:v>
                </c:pt>
                <c:pt idx="193">
                  <c:v>11.80920061034921</c:v>
                </c:pt>
                <c:pt idx="194">
                  <c:v>9.6338215505480402</c:v>
                </c:pt>
                <c:pt idx="195">
                  <c:v>10.876895299005852</c:v>
                </c:pt>
                <c:pt idx="196">
                  <c:v>9.3230531134335859</c:v>
                </c:pt>
                <c:pt idx="197">
                  <c:v>12.119969047463663</c:v>
                </c:pt>
                <c:pt idx="198">
                  <c:v>12.741505921692569</c:v>
                </c:pt>
                <c:pt idx="199">
                  <c:v>12.430737484578117</c:v>
                </c:pt>
                <c:pt idx="200">
                  <c:v>10.255358424776945</c:v>
                </c:pt>
                <c:pt idx="201">
                  <c:v>10.876895299005852</c:v>
                </c:pt>
                <c:pt idx="202">
                  <c:v>14.606116544379287</c:v>
                </c:pt>
                <c:pt idx="203">
                  <c:v>12.741505921692569</c:v>
                </c:pt>
                <c:pt idx="204">
                  <c:v>15.849190292837099</c:v>
                </c:pt>
                <c:pt idx="205">
                  <c:v>13.05227435880702</c:v>
                </c:pt>
                <c:pt idx="206">
                  <c:v>16.159958729951551</c:v>
                </c:pt>
                <c:pt idx="207">
                  <c:v>13.673811233035927</c:v>
                </c:pt>
                <c:pt idx="208">
                  <c:v>17.403032478409362</c:v>
                </c:pt>
                <c:pt idx="209">
                  <c:v>16.781495604180456</c:v>
                </c:pt>
                <c:pt idx="210">
                  <c:v>13.673811233035927</c:v>
                </c:pt>
                <c:pt idx="211">
                  <c:v>13.05227435880702</c:v>
                </c:pt>
                <c:pt idx="212">
                  <c:v>14.295348107264836</c:v>
                </c:pt>
                <c:pt idx="213">
                  <c:v>13.673811233035927</c:v>
                </c:pt>
                <c:pt idx="214">
                  <c:v>17.403032478409362</c:v>
                </c:pt>
                <c:pt idx="215">
                  <c:v>15.849190292837099</c:v>
                </c:pt>
                <c:pt idx="216">
                  <c:v>15.538421855722646</c:v>
                </c:pt>
                <c:pt idx="217">
                  <c:v>14.916884981493739</c:v>
                </c:pt>
                <c:pt idx="218">
                  <c:v>16.781495604180456</c:v>
                </c:pt>
                <c:pt idx="219">
                  <c:v>13.363042795921476</c:v>
                </c:pt>
                <c:pt idx="220">
                  <c:v>13.673811233035927</c:v>
                </c:pt>
                <c:pt idx="221">
                  <c:v>11.80920061034921</c:v>
                </c:pt>
                <c:pt idx="222">
                  <c:v>12.741505921692569</c:v>
                </c:pt>
                <c:pt idx="223">
                  <c:v>11.498432173234757</c:v>
                </c:pt>
                <c:pt idx="224">
                  <c:v>10.255358424776945</c:v>
                </c:pt>
                <c:pt idx="225">
                  <c:v>13.673811233035927</c:v>
                </c:pt>
                <c:pt idx="226">
                  <c:v>10.255358424776945</c:v>
                </c:pt>
                <c:pt idx="227">
                  <c:v>10.255358424776945</c:v>
                </c:pt>
                <c:pt idx="228">
                  <c:v>12.119969047463663</c:v>
                </c:pt>
                <c:pt idx="229">
                  <c:v>13.673811233035927</c:v>
                </c:pt>
                <c:pt idx="230">
                  <c:v>11.187663736120305</c:v>
                </c:pt>
                <c:pt idx="231">
                  <c:v>9.9445899876624928</c:v>
                </c:pt>
                <c:pt idx="232">
                  <c:v>9.9445899876624928</c:v>
                </c:pt>
                <c:pt idx="233">
                  <c:v>10.5661268618914</c:v>
                </c:pt>
                <c:pt idx="234">
                  <c:v>12.119969047463663</c:v>
                </c:pt>
                <c:pt idx="235">
                  <c:v>11.187663736120305</c:v>
                </c:pt>
                <c:pt idx="236">
                  <c:v>12.119969047463663</c:v>
                </c:pt>
                <c:pt idx="237">
                  <c:v>10.255358424776945</c:v>
                </c:pt>
                <c:pt idx="238">
                  <c:v>12.741505921692569</c:v>
                </c:pt>
                <c:pt idx="239">
                  <c:v>9.9445899876624928</c:v>
                </c:pt>
                <c:pt idx="240">
                  <c:v>11.187663736120305</c:v>
                </c:pt>
                <c:pt idx="241">
                  <c:v>10.876895299005852</c:v>
                </c:pt>
                <c:pt idx="242">
                  <c:v>9.3230531134335859</c:v>
                </c:pt>
                <c:pt idx="243">
                  <c:v>14.295348107264836</c:v>
                </c:pt>
                <c:pt idx="244">
                  <c:v>12.119969047463663</c:v>
                </c:pt>
                <c:pt idx="245">
                  <c:v>14.295348107264836</c:v>
                </c:pt>
                <c:pt idx="246">
                  <c:v>13.98457967015038</c:v>
                </c:pt>
                <c:pt idx="247">
                  <c:v>11.498432173234757</c:v>
                </c:pt>
                <c:pt idx="248">
                  <c:v>9.6338215505480402</c:v>
                </c:pt>
                <c:pt idx="249">
                  <c:v>10.5661268618914</c:v>
                </c:pt>
                <c:pt idx="250">
                  <c:v>9.6338215505480402</c:v>
                </c:pt>
                <c:pt idx="251">
                  <c:v>10.876895299005852</c:v>
                </c:pt>
                <c:pt idx="252">
                  <c:v>11.187663736120305</c:v>
                </c:pt>
                <c:pt idx="253">
                  <c:v>15.538421855722646</c:v>
                </c:pt>
                <c:pt idx="254">
                  <c:v>13.673811233035927</c:v>
                </c:pt>
                <c:pt idx="255">
                  <c:v>11.80920061034921</c:v>
                </c:pt>
                <c:pt idx="256">
                  <c:v>15.227653418608192</c:v>
                </c:pt>
                <c:pt idx="257">
                  <c:v>12.430737484578117</c:v>
                </c:pt>
                <c:pt idx="258">
                  <c:v>14.295348107264836</c:v>
                </c:pt>
                <c:pt idx="259">
                  <c:v>11.498432173234757</c:v>
                </c:pt>
                <c:pt idx="260">
                  <c:v>11.498432173234757</c:v>
                </c:pt>
                <c:pt idx="261">
                  <c:v>12.741505921692569</c:v>
                </c:pt>
                <c:pt idx="262">
                  <c:v>10.876895299005852</c:v>
                </c:pt>
                <c:pt idx="263">
                  <c:v>16.159958729951551</c:v>
                </c:pt>
                <c:pt idx="264">
                  <c:v>12.741505921692569</c:v>
                </c:pt>
                <c:pt idx="265">
                  <c:v>15.538421855722646</c:v>
                </c:pt>
                <c:pt idx="266">
                  <c:v>12.430737484578117</c:v>
                </c:pt>
                <c:pt idx="267">
                  <c:v>14.916884981493739</c:v>
                </c:pt>
                <c:pt idx="268">
                  <c:v>15.538421855722646</c:v>
                </c:pt>
                <c:pt idx="269">
                  <c:v>7.4584424907468696</c:v>
                </c:pt>
                <c:pt idx="270">
                  <c:v>10.5661268618914</c:v>
                </c:pt>
                <c:pt idx="271">
                  <c:v>12.741505921692569</c:v>
                </c:pt>
                <c:pt idx="272">
                  <c:v>15.538421855722646</c:v>
                </c:pt>
                <c:pt idx="273">
                  <c:v>17.403032478409362</c:v>
                </c:pt>
                <c:pt idx="274">
                  <c:v>20.19994841243944</c:v>
                </c:pt>
                <c:pt idx="275">
                  <c:v>17.713800915523816</c:v>
                </c:pt>
                <c:pt idx="276">
                  <c:v>22.686095909355064</c:v>
                </c:pt>
                <c:pt idx="277">
                  <c:v>12.430737484578117</c:v>
                </c:pt>
                <c:pt idx="278">
                  <c:v>9.0122846763191351</c:v>
                </c:pt>
                <c:pt idx="279">
                  <c:v>9.3230531134335859</c:v>
                </c:pt>
                <c:pt idx="280">
                  <c:v>12.741505921692569</c:v>
                </c:pt>
                <c:pt idx="281">
                  <c:v>10.876895299005852</c:v>
                </c:pt>
                <c:pt idx="282">
                  <c:v>10.876895299005852</c:v>
                </c:pt>
                <c:pt idx="283">
                  <c:v>10.876895299005852</c:v>
                </c:pt>
                <c:pt idx="284">
                  <c:v>10.876895299005852</c:v>
                </c:pt>
                <c:pt idx="285">
                  <c:v>12.430737484578117</c:v>
                </c:pt>
                <c:pt idx="286">
                  <c:v>13.05227435880702</c:v>
                </c:pt>
                <c:pt idx="287">
                  <c:v>12.119969047463663</c:v>
                </c:pt>
                <c:pt idx="288">
                  <c:v>11.187663736120305</c:v>
                </c:pt>
                <c:pt idx="289">
                  <c:v>9.3230531134335859</c:v>
                </c:pt>
                <c:pt idx="290">
                  <c:v>10.5661268618914</c:v>
                </c:pt>
                <c:pt idx="291">
                  <c:v>13.363042795921476</c:v>
                </c:pt>
                <c:pt idx="292">
                  <c:v>7.7692109278613231</c:v>
                </c:pt>
                <c:pt idx="293">
                  <c:v>12.119969047463663</c:v>
                </c:pt>
                <c:pt idx="294">
                  <c:v>11.80920061034921</c:v>
                </c:pt>
                <c:pt idx="295">
                  <c:v>12.741505921692569</c:v>
                </c:pt>
                <c:pt idx="296">
                  <c:v>12.741505921692569</c:v>
                </c:pt>
                <c:pt idx="297">
                  <c:v>13.363042795921476</c:v>
                </c:pt>
                <c:pt idx="298">
                  <c:v>14.916884981493739</c:v>
                </c:pt>
                <c:pt idx="299">
                  <c:v>13.363042795921476</c:v>
                </c:pt>
                <c:pt idx="300">
                  <c:v>14.606116544379287</c:v>
                </c:pt>
                <c:pt idx="301">
                  <c:v>12.741505921692569</c:v>
                </c:pt>
                <c:pt idx="302">
                  <c:v>13.363042795921476</c:v>
                </c:pt>
                <c:pt idx="303">
                  <c:v>19.26764310109608</c:v>
                </c:pt>
              </c:numCache>
            </c:numRef>
          </c:val>
          <c:smooth val="0"/>
          <c:extLst>
            <c:ext xmlns:c16="http://schemas.microsoft.com/office/drawing/2014/chart" uri="{C3380CC4-5D6E-409C-BE32-E72D297353CC}">
              <c16:uniqueId val="{00000000-4218-4C99-B1D5-A2BBB6E44630}"/>
            </c:ext>
          </c:extLst>
        </c:ser>
        <c:dLbls>
          <c:showLegendKey val="0"/>
          <c:showVal val="0"/>
          <c:showCatName val="0"/>
          <c:showSerName val="0"/>
          <c:showPercent val="0"/>
          <c:showBubbleSize val="0"/>
        </c:dLbls>
        <c:marker val="1"/>
        <c:smooth val="0"/>
        <c:axId val="1043589784"/>
        <c:axId val="1043591424"/>
      </c:lineChart>
      <c:scatterChart>
        <c:scatterStyle val="lineMarker"/>
        <c:varyColors val="0"/>
        <c:ser>
          <c:idx val="2"/>
          <c:order val="2"/>
          <c:tx>
            <c:strRef>
              <c:f>'Décès par 100''000 habitants'!$J$4</c:f>
              <c:strCache>
                <c:ptCount val="1"/>
                <c:pt idx="0">
                  <c:v>Début du confinement
Beginn des Lockdowns</c:v>
                </c:pt>
              </c:strCache>
            </c:strRef>
          </c:tx>
          <c:spPr>
            <a:ln w="6350" cap="rnd">
              <a:solidFill>
                <a:schemeClr val="tx1"/>
              </a:solidFill>
              <a:prstDash val="dash"/>
              <a:round/>
            </a:ln>
            <a:effectLst/>
          </c:spPr>
          <c:marker>
            <c:symbol val="none"/>
          </c:marker>
          <c:xVal>
            <c:numRef>
              <c:f>'Décès par 100''000 habitants'!$J$7:$J$8</c:f>
              <c:numCache>
                <c:formatCode>General</c:formatCode>
                <c:ptCount val="2"/>
                <c:pt idx="0">
                  <c:v>273</c:v>
                </c:pt>
                <c:pt idx="1">
                  <c:v>273</c:v>
                </c:pt>
              </c:numCache>
            </c:numRef>
          </c:xVal>
          <c:yVal>
            <c:numRef>
              <c:f>'Décès par 100''000 habitants'!$K$7:$K$8</c:f>
              <c:numCache>
                <c:formatCode>General</c:formatCode>
                <c:ptCount val="2"/>
                <c:pt idx="0">
                  <c:v>0</c:v>
                </c:pt>
                <c:pt idx="1">
                  <c:v>1</c:v>
                </c:pt>
              </c:numCache>
            </c:numRef>
          </c:yVal>
          <c:smooth val="0"/>
          <c:extLst>
            <c:ext xmlns:c16="http://schemas.microsoft.com/office/drawing/2014/chart" uri="{C3380CC4-5D6E-409C-BE32-E72D297353CC}">
              <c16:uniqueId val="{00000000-D0BD-41BD-A3FB-1D095889C083}"/>
            </c:ext>
          </c:extLst>
        </c:ser>
        <c:dLbls>
          <c:showLegendKey val="0"/>
          <c:showVal val="0"/>
          <c:showCatName val="0"/>
          <c:showSerName val="0"/>
          <c:showPercent val="0"/>
          <c:showBubbleSize val="0"/>
        </c:dLbls>
        <c:axId val="800006576"/>
        <c:axId val="800000672"/>
      </c:scatterChart>
      <c:catAx>
        <c:axId val="1043589784"/>
        <c:scaling>
          <c:orientation val="minMax"/>
        </c:scaling>
        <c:delete val="0"/>
        <c:axPos val="b"/>
        <c:numFmt formatCode="General" sourceLinked="1"/>
        <c:majorTickMark val="none"/>
        <c:minorTickMark val="none"/>
        <c:tickLblPos val="nextTo"/>
        <c:spPr>
          <a:noFill/>
          <a:ln w="6350" cap="flat" cmpd="sng" algn="ctr">
            <a:solidFill>
              <a:schemeClr val="bg1">
                <a:lumMod val="65000"/>
              </a:schemeClr>
            </a:solidFill>
            <a:round/>
          </a:ln>
          <a:effectLst/>
        </c:spPr>
        <c:txPr>
          <a:bodyPr rot="6000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43591424"/>
        <c:crosses val="autoZero"/>
        <c:auto val="1"/>
        <c:lblAlgn val="ctr"/>
        <c:lblOffset val="100"/>
        <c:noMultiLvlLbl val="0"/>
      </c:catAx>
      <c:valAx>
        <c:axId val="1043591424"/>
        <c:scaling>
          <c:orientation val="minMax"/>
        </c:scaling>
        <c:delete val="0"/>
        <c:axPos val="l"/>
        <c:majorGridlines>
          <c:spPr>
            <a:ln w="6350" cap="flat" cmpd="sng" algn="ctr">
              <a:solidFill>
                <a:schemeClr val="bg1">
                  <a:lumMod val="65000"/>
                </a:schemeClr>
              </a:solidFill>
              <a:round/>
            </a:ln>
            <a:effectLst/>
          </c:spPr>
        </c:majorGridlines>
        <c:numFmt formatCode="#\ ###\ ##0__;\-#\ ###\ ##0__;0__;@__"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043589784"/>
        <c:crosses val="autoZero"/>
        <c:crossBetween val="between"/>
      </c:valAx>
      <c:valAx>
        <c:axId val="800000672"/>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0006576"/>
        <c:crosses val="max"/>
        <c:crossBetween val="midCat"/>
      </c:valAx>
      <c:valAx>
        <c:axId val="800006576"/>
        <c:scaling>
          <c:orientation val="minMax"/>
        </c:scaling>
        <c:delete val="1"/>
        <c:axPos val="b"/>
        <c:numFmt formatCode="General" sourceLinked="1"/>
        <c:majorTickMark val="out"/>
        <c:minorTickMark val="none"/>
        <c:tickLblPos val="nextTo"/>
        <c:crossAx val="800000672"/>
        <c:crosses val="autoZero"/>
        <c:crossBetween val="midCat"/>
      </c:valAx>
      <c:spPr>
        <a:noFill/>
        <a:ln w="25400">
          <a:noFill/>
        </a:ln>
        <a:effectLst/>
      </c:spPr>
    </c:plotArea>
    <c:legend>
      <c:legendPos val="b"/>
      <c:layout>
        <c:manualLayout>
          <c:xMode val="edge"/>
          <c:yMode val="edge"/>
          <c:x val="0.10608358091086312"/>
          <c:y val="0.63047818623232676"/>
          <c:w val="0.44312604996217742"/>
          <c:h val="0.1579200440950858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13902761920105"/>
          <c:y val="6.3477609715845679E-2"/>
          <c:w val="0.74693372932762692"/>
          <c:h val="0.47623338313394908"/>
        </c:manualLayout>
      </c:layout>
      <c:barChart>
        <c:barDir val="col"/>
        <c:grouping val="stacked"/>
        <c:varyColors val="0"/>
        <c:ser>
          <c:idx val="2"/>
          <c:order val="0"/>
          <c:tx>
            <c:strRef>
              <c:f>Tourisme!$H$3</c:f>
              <c:strCache>
                <c:ptCount val="1"/>
                <c:pt idx="0">
                  <c:v>Hôtes suisses
Gäste aus dem Inland</c:v>
                </c:pt>
              </c:strCache>
            </c:strRef>
          </c:tx>
          <c:spPr>
            <a:solidFill>
              <a:schemeClr val="accent1">
                <a:lumMod val="50000"/>
              </a:schemeClr>
            </a:solidFill>
            <a:ln>
              <a:noFill/>
            </a:ln>
            <a:effectLst/>
          </c:spPr>
          <c:invertIfNegative val="0"/>
          <c:cat>
            <c:strRef>
              <c:f>Tourisme!$C$174:$C$194</c:f>
              <c:strCache>
                <c:ptCount val="21"/>
                <c:pt idx="0">
                  <c:v>2019-01</c:v>
                </c:pt>
                <c:pt idx="1">
                  <c:v>2019-02</c:v>
                </c:pt>
                <c:pt idx="2">
                  <c:v>2019-03</c:v>
                </c:pt>
                <c:pt idx="3">
                  <c:v>2019-04</c:v>
                </c:pt>
                <c:pt idx="4">
                  <c:v>2019-05</c:v>
                </c:pt>
                <c:pt idx="5">
                  <c:v>2019-06</c:v>
                </c:pt>
                <c:pt idx="6">
                  <c:v>2019-07</c:v>
                </c:pt>
                <c:pt idx="7">
                  <c:v>2019-08</c:v>
                </c:pt>
                <c:pt idx="8">
                  <c:v>2019-09</c:v>
                </c:pt>
                <c:pt idx="9">
                  <c:v>2019-10</c:v>
                </c:pt>
                <c:pt idx="10">
                  <c:v>2019-11</c:v>
                </c:pt>
                <c:pt idx="11">
                  <c:v>2019-12</c:v>
                </c:pt>
                <c:pt idx="12">
                  <c:v>2020-01</c:v>
                </c:pt>
                <c:pt idx="13">
                  <c:v>2020-02</c:v>
                </c:pt>
                <c:pt idx="14">
                  <c:v>2020-03</c:v>
                </c:pt>
                <c:pt idx="15">
                  <c:v>2020-04</c:v>
                </c:pt>
                <c:pt idx="16">
                  <c:v>2020-05</c:v>
                </c:pt>
                <c:pt idx="17">
                  <c:v>2020-06</c:v>
                </c:pt>
                <c:pt idx="18">
                  <c:v>2020-07</c:v>
                </c:pt>
                <c:pt idx="19">
                  <c:v>2020-08</c:v>
                </c:pt>
                <c:pt idx="20">
                  <c:v>2020-09</c:v>
                </c:pt>
              </c:strCache>
            </c:strRef>
          </c:cat>
          <c:val>
            <c:numRef>
              <c:f>Tourisme!$I$174:$I$194</c:f>
              <c:numCache>
                <c:formatCode>0</c:formatCode>
                <c:ptCount val="21"/>
                <c:pt idx="0">
                  <c:v>19444</c:v>
                </c:pt>
                <c:pt idx="1">
                  <c:v>17824</c:v>
                </c:pt>
                <c:pt idx="2">
                  <c:v>20869</c:v>
                </c:pt>
                <c:pt idx="3">
                  <c:v>21921</c:v>
                </c:pt>
                <c:pt idx="4">
                  <c:v>28232</c:v>
                </c:pt>
                <c:pt idx="5">
                  <c:v>30579</c:v>
                </c:pt>
                <c:pt idx="6">
                  <c:v>34030</c:v>
                </c:pt>
                <c:pt idx="7">
                  <c:v>33390</c:v>
                </c:pt>
                <c:pt idx="8">
                  <c:v>32463</c:v>
                </c:pt>
                <c:pt idx="9">
                  <c:v>26278</c:v>
                </c:pt>
                <c:pt idx="10">
                  <c:v>19931</c:v>
                </c:pt>
                <c:pt idx="11">
                  <c:v>16859</c:v>
                </c:pt>
                <c:pt idx="12">
                  <c:v>17518</c:v>
                </c:pt>
                <c:pt idx="13">
                  <c:v>17104</c:v>
                </c:pt>
                <c:pt idx="14">
                  <c:v>8292</c:v>
                </c:pt>
                <c:pt idx="15">
                  <c:v>4398</c:v>
                </c:pt>
                <c:pt idx="16">
                  <c:v>13852</c:v>
                </c:pt>
                <c:pt idx="17">
                  <c:v>23540</c:v>
                </c:pt>
                <c:pt idx="18">
                  <c:v>44453</c:v>
                </c:pt>
                <c:pt idx="19">
                  <c:v>35084</c:v>
                </c:pt>
                <c:pt idx="20">
                  <c:v>32421</c:v>
                </c:pt>
              </c:numCache>
            </c:numRef>
          </c:val>
          <c:extLst>
            <c:ext xmlns:c16="http://schemas.microsoft.com/office/drawing/2014/chart" uri="{C3380CC4-5D6E-409C-BE32-E72D297353CC}">
              <c16:uniqueId val="{00000001-586D-40B1-9102-8B46F28E4895}"/>
            </c:ext>
          </c:extLst>
        </c:ser>
        <c:ser>
          <c:idx val="0"/>
          <c:order val="1"/>
          <c:tx>
            <c:strRef>
              <c:f>Tourisme!$J$3</c:f>
              <c:strCache>
                <c:ptCount val="1"/>
                <c:pt idx="0">
                  <c:v>Hôtes étrangers
Gäste aus dem Ausland</c:v>
                </c:pt>
              </c:strCache>
            </c:strRef>
          </c:tx>
          <c:spPr>
            <a:solidFill>
              <a:schemeClr val="accent1">
                <a:lumMod val="60000"/>
                <a:lumOff val="40000"/>
              </a:schemeClr>
            </a:solidFill>
            <a:ln>
              <a:noFill/>
            </a:ln>
            <a:effectLst/>
          </c:spPr>
          <c:invertIfNegative val="0"/>
          <c:cat>
            <c:strRef>
              <c:f>Tourisme!$C$174:$C$194</c:f>
              <c:strCache>
                <c:ptCount val="21"/>
                <c:pt idx="0">
                  <c:v>2019-01</c:v>
                </c:pt>
                <c:pt idx="1">
                  <c:v>2019-02</c:v>
                </c:pt>
                <c:pt idx="2">
                  <c:v>2019-03</c:v>
                </c:pt>
                <c:pt idx="3">
                  <c:v>2019-04</c:v>
                </c:pt>
                <c:pt idx="4">
                  <c:v>2019-05</c:v>
                </c:pt>
                <c:pt idx="5">
                  <c:v>2019-06</c:v>
                </c:pt>
                <c:pt idx="6">
                  <c:v>2019-07</c:v>
                </c:pt>
                <c:pt idx="7">
                  <c:v>2019-08</c:v>
                </c:pt>
                <c:pt idx="8">
                  <c:v>2019-09</c:v>
                </c:pt>
                <c:pt idx="9">
                  <c:v>2019-10</c:v>
                </c:pt>
                <c:pt idx="10">
                  <c:v>2019-11</c:v>
                </c:pt>
                <c:pt idx="11">
                  <c:v>2019-12</c:v>
                </c:pt>
                <c:pt idx="12">
                  <c:v>2020-01</c:v>
                </c:pt>
                <c:pt idx="13">
                  <c:v>2020-02</c:v>
                </c:pt>
                <c:pt idx="14">
                  <c:v>2020-03</c:v>
                </c:pt>
                <c:pt idx="15">
                  <c:v>2020-04</c:v>
                </c:pt>
                <c:pt idx="16">
                  <c:v>2020-05</c:v>
                </c:pt>
                <c:pt idx="17">
                  <c:v>2020-06</c:v>
                </c:pt>
                <c:pt idx="18">
                  <c:v>2020-07</c:v>
                </c:pt>
                <c:pt idx="19">
                  <c:v>2020-08</c:v>
                </c:pt>
                <c:pt idx="20">
                  <c:v>2020-09</c:v>
                </c:pt>
              </c:strCache>
            </c:strRef>
          </c:cat>
          <c:val>
            <c:numRef>
              <c:f>Tourisme!$K$174:$K$194</c:f>
              <c:numCache>
                <c:formatCode>0</c:formatCode>
                <c:ptCount val="21"/>
                <c:pt idx="0">
                  <c:v>9922</c:v>
                </c:pt>
                <c:pt idx="1">
                  <c:v>10051</c:v>
                </c:pt>
                <c:pt idx="2">
                  <c:v>11533</c:v>
                </c:pt>
                <c:pt idx="3">
                  <c:v>13763</c:v>
                </c:pt>
                <c:pt idx="4">
                  <c:v>16970</c:v>
                </c:pt>
                <c:pt idx="5">
                  <c:v>20912</c:v>
                </c:pt>
                <c:pt idx="6">
                  <c:v>21516</c:v>
                </c:pt>
                <c:pt idx="7">
                  <c:v>23340</c:v>
                </c:pt>
                <c:pt idx="8">
                  <c:v>18683</c:v>
                </c:pt>
                <c:pt idx="9">
                  <c:v>13217</c:v>
                </c:pt>
                <c:pt idx="10">
                  <c:v>10535</c:v>
                </c:pt>
                <c:pt idx="11">
                  <c:v>9637</c:v>
                </c:pt>
                <c:pt idx="12">
                  <c:v>8283</c:v>
                </c:pt>
                <c:pt idx="13">
                  <c:v>10504</c:v>
                </c:pt>
                <c:pt idx="14">
                  <c:v>3527</c:v>
                </c:pt>
                <c:pt idx="15">
                  <c:v>470</c:v>
                </c:pt>
                <c:pt idx="16">
                  <c:v>1038</c:v>
                </c:pt>
                <c:pt idx="17">
                  <c:v>3656</c:v>
                </c:pt>
                <c:pt idx="18">
                  <c:v>8456</c:v>
                </c:pt>
                <c:pt idx="19">
                  <c:v>10042</c:v>
                </c:pt>
                <c:pt idx="20">
                  <c:v>7669</c:v>
                </c:pt>
              </c:numCache>
            </c:numRef>
          </c:val>
          <c:extLst>
            <c:ext xmlns:c16="http://schemas.microsoft.com/office/drawing/2014/chart" uri="{C3380CC4-5D6E-409C-BE32-E72D297353CC}">
              <c16:uniqueId val="{00000000-586D-40B1-9102-8B46F28E4895}"/>
            </c:ext>
          </c:extLst>
        </c:ser>
        <c:dLbls>
          <c:showLegendKey val="0"/>
          <c:showVal val="0"/>
          <c:showCatName val="0"/>
          <c:showSerName val="0"/>
          <c:showPercent val="0"/>
          <c:showBubbleSize val="0"/>
        </c:dLbls>
        <c:gapWidth val="69"/>
        <c:overlap val="100"/>
        <c:axId val="639039808"/>
        <c:axId val="639042432"/>
      </c:barChart>
      <c:scatterChart>
        <c:scatterStyle val="lineMarker"/>
        <c:varyColors val="0"/>
        <c:dLbls>
          <c:showLegendKey val="0"/>
          <c:showVal val="0"/>
          <c:showCatName val="0"/>
          <c:showSerName val="0"/>
          <c:showPercent val="0"/>
          <c:showBubbleSize val="0"/>
        </c:dLbls>
        <c:axId val="1313578232"/>
        <c:axId val="1313580856"/>
        <c:extLst>
          <c:ext xmlns:c15="http://schemas.microsoft.com/office/drawing/2012/chart" uri="{02D57815-91ED-43cb-92C2-25804820EDAC}">
            <c15:filteredScatterSeries>
              <c15:ser>
                <c:idx val="1"/>
                <c:order val="2"/>
                <c:tx>
                  <c:strRef>
                    <c:extLst>
                      <c:ext uri="{02D57815-91ED-43cb-92C2-25804820EDAC}">
                        <c15:formulaRef>
                          <c15:sqref>Tourisme!$N$1</c15:sqref>
                        </c15:formulaRef>
                      </c:ext>
                    </c:extLst>
                    <c:strCache>
                      <c:ptCount val="1"/>
                      <c:pt idx="0">
                        <c:v>Début du confinement
Beginn des Lockdowns</c:v>
                      </c:pt>
                    </c:strCache>
                  </c:strRef>
                </c:tx>
                <c:spPr>
                  <a:ln w="12700" cap="rnd">
                    <a:solidFill>
                      <a:schemeClr val="tx1"/>
                    </a:solidFill>
                    <a:prstDash val="dash"/>
                    <a:round/>
                  </a:ln>
                  <a:effectLst/>
                </c:spPr>
                <c:marker>
                  <c:symbol val="none"/>
                </c:marker>
                <c:xVal>
                  <c:numRef>
                    <c:extLst>
                      <c:ext uri="{02D57815-91ED-43cb-92C2-25804820EDAC}">
                        <c15:formulaRef>
                          <c15:sqref>Tourisme!$N$4:$N$5</c15:sqref>
                        </c15:formulaRef>
                      </c:ext>
                    </c:extLst>
                    <c:numCache>
                      <c:formatCode>General</c:formatCode>
                      <c:ptCount val="2"/>
                      <c:pt idx="0">
                        <c:v>0</c:v>
                      </c:pt>
                      <c:pt idx="1">
                        <c:v>0</c:v>
                      </c:pt>
                    </c:numCache>
                  </c:numRef>
                </c:xVal>
                <c:yVal>
                  <c:numRef>
                    <c:extLst>
                      <c:ext uri="{02D57815-91ED-43cb-92C2-25804820EDAC}">
                        <c15:formulaRef>
                          <c15:sqref>Tourisme!$O$4:$O$5</c15:sqref>
                        </c15:formulaRef>
                      </c:ext>
                    </c:extLst>
                    <c:numCache>
                      <c:formatCode>General</c:formatCode>
                      <c:ptCount val="2"/>
                      <c:pt idx="0">
                        <c:v>0</c:v>
                      </c:pt>
                      <c:pt idx="1">
                        <c:v>1</c:v>
                      </c:pt>
                    </c:numCache>
                  </c:numRef>
                </c:yVal>
                <c:smooth val="0"/>
                <c:extLst>
                  <c:ext xmlns:c16="http://schemas.microsoft.com/office/drawing/2014/chart" uri="{C3380CC4-5D6E-409C-BE32-E72D297353CC}">
                    <c16:uniqueId val="{00000000-752C-40AB-AE1A-B785BA72096B}"/>
                  </c:ext>
                </c:extLst>
              </c15:ser>
            </c15:filteredScatterSeries>
          </c:ext>
        </c:extLst>
      </c:scatterChart>
      <c:valAx>
        <c:axId val="639042432"/>
        <c:scaling>
          <c:orientation val="minMax"/>
        </c:scaling>
        <c:delete val="0"/>
        <c:axPos val="l"/>
        <c:majorGridlines>
          <c:spPr>
            <a:ln w="635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r>
                  <a:rPr lang="en-US" sz="600">
                    <a:solidFill>
                      <a:schemeClr val="tx1"/>
                    </a:solidFill>
                    <a:latin typeface="Arial" panose="020B0604020202020204" pitchFamily="34" charset="0"/>
                    <a:cs typeface="Arial" panose="020B0604020202020204" pitchFamily="34" charset="0"/>
                  </a:rPr>
                  <a:t>Nuitées</a:t>
                </a:r>
                <a:r>
                  <a:rPr lang="en-US" sz="600" baseline="0">
                    <a:solidFill>
                      <a:schemeClr val="tx1"/>
                    </a:solidFill>
                    <a:latin typeface="Arial" panose="020B0604020202020204" pitchFamily="34" charset="0"/>
                    <a:cs typeface="Arial" panose="020B0604020202020204" pitchFamily="34" charset="0"/>
                  </a:rPr>
                  <a:t> / Logiernächte</a:t>
                </a:r>
              </a:p>
            </c:rich>
          </c:tx>
          <c:layout>
            <c:manualLayout>
              <c:xMode val="edge"/>
              <c:yMode val="edge"/>
              <c:x val="4.0150108921779448E-2"/>
              <c:y val="0.10850269493628735"/>
            </c:manualLayout>
          </c:layout>
          <c:overlay val="0"/>
          <c:spPr>
            <a:noFill/>
            <a:ln>
              <a:noFill/>
            </a:ln>
            <a:effectLst/>
          </c:spPr>
          <c:txPr>
            <a:bodyPr rot="-54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39039808"/>
        <c:crosses val="autoZero"/>
        <c:crossBetween val="between"/>
        <c:majorUnit val="10000"/>
      </c:valAx>
      <c:catAx>
        <c:axId val="639039808"/>
        <c:scaling>
          <c:orientation val="minMax"/>
        </c:scaling>
        <c:delete val="0"/>
        <c:axPos val="b"/>
        <c:numFmt formatCode="General" sourceLinked="1"/>
        <c:majorTickMark val="none"/>
        <c:minorTickMark val="none"/>
        <c:tickLblPos val="nextTo"/>
        <c:spPr>
          <a:noFill/>
          <a:ln w="6350" cap="flat" cmpd="sng" algn="ctr">
            <a:solidFill>
              <a:schemeClr val="bg1">
                <a:lumMod val="6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39042432"/>
        <c:crosses val="autoZero"/>
        <c:auto val="1"/>
        <c:lblAlgn val="ctr"/>
        <c:lblOffset val="100"/>
        <c:noMultiLvlLbl val="0"/>
      </c:catAx>
      <c:valAx>
        <c:axId val="1313580856"/>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578232"/>
        <c:crosses val="max"/>
        <c:crossBetween val="midCat"/>
      </c:valAx>
      <c:valAx>
        <c:axId val="1313578232"/>
        <c:scaling>
          <c:orientation val="minMax"/>
        </c:scaling>
        <c:delete val="1"/>
        <c:axPos val="b"/>
        <c:numFmt formatCode="General" sourceLinked="1"/>
        <c:majorTickMark val="out"/>
        <c:minorTickMark val="none"/>
        <c:tickLblPos val="nextTo"/>
        <c:crossAx val="1313580856"/>
        <c:crosses val="autoZero"/>
        <c:crossBetween val="midCat"/>
      </c:valAx>
      <c:spPr>
        <a:noFill/>
        <a:ln>
          <a:noFill/>
        </a:ln>
        <a:effectLst/>
      </c:spPr>
    </c:plotArea>
    <c:legend>
      <c:legendPos val="l"/>
      <c:layout>
        <c:manualLayout>
          <c:xMode val="edge"/>
          <c:yMode val="edge"/>
          <c:x val="0.1979533078228152"/>
          <c:y val="0.75141200934804842"/>
          <c:w val="0.32722813525747657"/>
          <c:h val="0.226658638258453"/>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37</xdr:colOff>
      <xdr:row>12</xdr:row>
      <xdr:rowOff>79852</xdr:rowOff>
    </xdr:from>
    <xdr:to>
      <xdr:col>3</xdr:col>
      <xdr:colOff>716881</xdr:colOff>
      <xdr:row>25</xdr:row>
      <xdr:rowOff>40790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0</xdr:row>
      <xdr:rowOff>0</xdr:rowOff>
    </xdr:from>
    <xdr:to>
      <xdr:col>6</xdr:col>
      <xdr:colOff>304800</xdr:colOff>
      <xdr:row>1</xdr:row>
      <xdr:rowOff>114300</xdr:rowOff>
    </xdr:to>
    <xdr:sp macro="" textlink="">
      <xdr:nvSpPr>
        <xdr:cNvPr id="6" name="AutoShape 2" descr="Coronavirus : Informations actuelles | État de Fribourg"/>
        <xdr:cNvSpPr>
          <a:spLocks noChangeAspect="1" noChangeArrowheads="1"/>
        </xdr:cNvSpPr>
      </xdr:nvSpPr>
      <xdr:spPr bwMode="auto">
        <a:xfrm>
          <a:off x="38195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56555</xdr:colOff>
      <xdr:row>52</xdr:row>
      <xdr:rowOff>21896</xdr:rowOff>
    </xdr:from>
    <xdr:to>
      <xdr:col>3</xdr:col>
      <xdr:colOff>690733</xdr:colOff>
      <xdr:row>67</xdr:row>
      <xdr:rowOff>130343</xdr:rowOff>
    </xdr:to>
    <xdr:graphicFrame macro="">
      <xdr:nvGraphicFramePr>
        <xdr:cNvPr id="39" name="Graphique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137949</xdr:colOff>
      <xdr:row>12</xdr:row>
      <xdr:rowOff>98534</xdr:rowOff>
    </xdr:from>
    <xdr:to>
      <xdr:col>8</xdr:col>
      <xdr:colOff>716017</xdr:colOff>
      <xdr:row>23</xdr:row>
      <xdr:rowOff>111673</xdr:rowOff>
    </xdr:to>
    <xdr:graphicFrame macro="">
      <xdr:nvGraphicFramePr>
        <xdr:cNvPr id="3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30305</xdr:rowOff>
    </xdr:from>
    <xdr:to>
      <xdr:col>8</xdr:col>
      <xdr:colOff>669472</xdr:colOff>
      <xdr:row>44</xdr:row>
      <xdr:rowOff>130342</xdr:rowOff>
    </xdr:to>
    <xdr:graphicFrame macro="">
      <xdr:nvGraphicFramePr>
        <xdr:cNvPr id="3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52</xdr:row>
      <xdr:rowOff>1</xdr:rowOff>
    </xdr:from>
    <xdr:to>
      <xdr:col>8</xdr:col>
      <xdr:colOff>704615</xdr:colOff>
      <xdr:row>68</xdr:row>
      <xdr:rowOff>56932</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10784</xdr:colOff>
      <xdr:row>1</xdr:row>
      <xdr:rowOff>14377</xdr:rowOff>
    </xdr:from>
    <xdr:to>
      <xdr:col>8</xdr:col>
      <xdr:colOff>615282</xdr:colOff>
      <xdr:row>4</xdr:row>
      <xdr:rowOff>89857</xdr:rowOff>
    </xdr:to>
    <xdr:pic>
      <xdr:nvPicPr>
        <xdr:cNvPr id="2" name="Imag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50435" y="204877"/>
          <a:ext cx="1319772" cy="56790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0.38178</cdr:x>
      <cdr:y>0.72625</cdr:y>
    </cdr:from>
    <cdr:to>
      <cdr:x>0.69544</cdr:x>
      <cdr:y>0.836</cdr:y>
    </cdr:to>
    <cdr:sp macro="" textlink="">
      <cdr:nvSpPr>
        <cdr:cNvPr id="2" name="ZoneTexte 1"/>
        <cdr:cNvSpPr txBox="1"/>
      </cdr:nvSpPr>
      <cdr:spPr>
        <a:xfrm xmlns:a="http://schemas.openxmlformats.org/drawingml/2006/main">
          <a:off x="925708" y="1238791"/>
          <a:ext cx="760528" cy="1872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CH" sz="600">
              <a:latin typeface="Arial" panose="020B0604020202020204" pitchFamily="34" charset="0"/>
              <a:cs typeface="Arial" panose="020B0604020202020204" pitchFamily="34" charset="0"/>
            </a:rPr>
            <a:t>Mois / Monat</a:t>
          </a:r>
        </a:p>
      </cdr:txBody>
    </cdr:sp>
  </cdr:relSizeAnchor>
</c:userShapes>
</file>

<file path=xl/drawings/drawing3.xml><?xml version="1.0" encoding="utf-8"?>
<c:userShapes xmlns:c="http://schemas.openxmlformats.org/drawingml/2006/chart">
  <cdr:relSizeAnchor xmlns:cdr="http://schemas.openxmlformats.org/drawingml/2006/chartDrawing">
    <cdr:from>
      <cdr:x>0.3497</cdr:x>
      <cdr:y>0.63684</cdr:y>
    </cdr:from>
    <cdr:to>
      <cdr:x>0.62744</cdr:x>
      <cdr:y>0.72801</cdr:y>
    </cdr:to>
    <cdr:sp macro="" textlink="">
      <cdr:nvSpPr>
        <cdr:cNvPr id="2" name="ZoneTexte 1"/>
        <cdr:cNvSpPr txBox="1"/>
      </cdr:nvSpPr>
      <cdr:spPr>
        <a:xfrm xmlns:a="http://schemas.openxmlformats.org/drawingml/2006/main">
          <a:off x="1008188" y="1352578"/>
          <a:ext cx="800726" cy="193635"/>
        </a:xfrm>
        <a:prstGeom xmlns:a="http://schemas.openxmlformats.org/drawingml/2006/main" prst="rect">
          <a:avLst/>
        </a:prstGeom>
      </cdr:spPr>
      <cdr:txBody>
        <a:bodyPr xmlns:a="http://schemas.openxmlformats.org/drawingml/2006/main"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H" sz="600">
              <a:latin typeface="Arial" panose="020B0604020202020204" pitchFamily="34" charset="0"/>
              <a:cs typeface="Arial" panose="020B0604020202020204" pitchFamily="34" charset="0"/>
            </a:rPr>
            <a:t>Mois</a:t>
          </a:r>
          <a:r>
            <a:rPr lang="fr-CH" sz="600" baseline="0">
              <a:latin typeface="Arial" panose="020B0604020202020204" pitchFamily="34" charset="0"/>
              <a:cs typeface="Arial" panose="020B0604020202020204" pitchFamily="34" charset="0"/>
            </a:rPr>
            <a:t> / Monat</a:t>
          </a:r>
          <a:endParaRPr lang="fr-CH" sz="6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0.72938</cdr:x>
      <cdr:y>0.68567</cdr:y>
    </cdr:from>
    <cdr:to>
      <cdr:x>1</cdr:x>
      <cdr:y>0.79176</cdr:y>
    </cdr:to>
    <cdr:sp macro="" textlink="">
      <cdr:nvSpPr>
        <cdr:cNvPr id="2" name="ZoneTexte 1"/>
        <cdr:cNvSpPr txBox="1"/>
      </cdr:nvSpPr>
      <cdr:spPr>
        <a:xfrm xmlns:a="http://schemas.openxmlformats.org/drawingml/2006/main">
          <a:off x="2152547" y="1480370"/>
          <a:ext cx="798654" cy="229048"/>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fr-CH" sz="600">
              <a:latin typeface="Arial" panose="020B0604020202020204" pitchFamily="34" charset="0"/>
              <a:cs typeface="Arial" panose="020B0604020202020204" pitchFamily="34" charset="0"/>
            </a:rPr>
            <a:t>Mois / Monate</a:t>
          </a:r>
        </a:p>
      </cdr:txBody>
    </cdr:sp>
  </cdr:relSizeAnchor>
  <cdr:relSizeAnchor xmlns:cdr="http://schemas.openxmlformats.org/drawingml/2006/chartDrawing">
    <cdr:from>
      <cdr:x>0.72689</cdr:x>
      <cdr:y>0.05752</cdr:y>
    </cdr:from>
    <cdr:to>
      <cdr:x>0.72864</cdr:x>
      <cdr:y>0.53759</cdr:y>
    </cdr:to>
    <cdr:cxnSp macro="">
      <cdr:nvCxnSpPr>
        <cdr:cNvPr id="6" name="Connecteur droit 5"/>
        <cdr:cNvCxnSpPr/>
      </cdr:nvCxnSpPr>
      <cdr:spPr>
        <a:xfrm xmlns:a="http://schemas.openxmlformats.org/drawingml/2006/main" flipH="1" flipV="1">
          <a:off x="2075447" y="126589"/>
          <a:ext cx="5014" cy="1056516"/>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0.56686</cdr:x>
      <cdr:y>0.85307</cdr:y>
    </cdr:from>
    <cdr:to>
      <cdr:x>0.97774</cdr:x>
      <cdr:y>1</cdr:y>
    </cdr:to>
    <cdr:sp macro="" textlink="">
      <cdr:nvSpPr>
        <cdr:cNvPr id="7" name="ZoneTexte 6"/>
        <cdr:cNvSpPr txBox="1"/>
      </cdr:nvSpPr>
      <cdr:spPr>
        <a:xfrm xmlns:a="http://schemas.openxmlformats.org/drawingml/2006/main">
          <a:off x="1672910" y="1927702"/>
          <a:ext cx="1212590" cy="332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CH" sz="600">
              <a:latin typeface="Arial" panose="020B0604020202020204" pitchFamily="34" charset="0"/>
              <a:cs typeface="Arial" panose="020B0604020202020204" pitchFamily="34" charset="0"/>
            </a:rPr>
            <a:t>- - - - - Début du confinement</a:t>
          </a:r>
        </a:p>
        <a:p xmlns:a="http://schemas.openxmlformats.org/drawingml/2006/main">
          <a:pPr algn="l"/>
          <a:r>
            <a:rPr lang="fr-CH" sz="600">
              <a:latin typeface="Arial" panose="020B0604020202020204" pitchFamily="34" charset="0"/>
              <a:cs typeface="Arial" panose="020B0604020202020204" pitchFamily="34" charset="0"/>
            </a:rPr>
            <a:t>           Beginn</a:t>
          </a:r>
          <a:r>
            <a:rPr lang="fr-CH" sz="600" baseline="0">
              <a:latin typeface="Arial" panose="020B0604020202020204" pitchFamily="34" charset="0"/>
              <a:cs typeface="Arial" panose="020B0604020202020204" pitchFamily="34" charset="0"/>
            </a:rPr>
            <a:t> des Lockdowns</a:t>
          </a:r>
          <a:endParaRPr lang="fr-CH" sz="6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showGridLines="0" tabSelected="1" zoomScale="130" zoomScaleNormal="130" workbookViewId="0">
      <selection activeCell="J1" sqref="J1"/>
    </sheetView>
  </sheetViews>
  <sheetFormatPr baseColWidth="10" defaultColWidth="11.42578125" defaultRowHeight="10.5" customHeight="1" x14ac:dyDescent="0.25"/>
  <cols>
    <col min="1" max="4" width="10.7109375" style="2" customWidth="1"/>
    <col min="5" max="5" width="3.7109375" style="2" customWidth="1"/>
    <col min="6" max="9" width="10.7109375" style="2" customWidth="1"/>
    <col min="10" max="10" width="10" style="2" customWidth="1"/>
    <col min="11" max="16384" width="11.42578125" style="2"/>
  </cols>
  <sheetData>
    <row r="1" spans="1:10" ht="15" customHeight="1" x14ac:dyDescent="0.25">
      <c r="A1" s="1"/>
      <c r="B1" s="1"/>
      <c r="C1" s="1"/>
      <c r="D1" s="1"/>
      <c r="E1" s="1"/>
      <c r="F1" s="1"/>
      <c r="G1" s="1"/>
      <c r="H1" s="1"/>
      <c r="I1" s="1"/>
    </row>
    <row r="2" spans="1:10" ht="12" customHeight="1" x14ac:dyDescent="0.25">
      <c r="A2" s="3" t="s">
        <v>226</v>
      </c>
    </row>
    <row r="3" spans="1:10" ht="12" customHeight="1" x14ac:dyDescent="0.25">
      <c r="A3" s="4" t="s">
        <v>227</v>
      </c>
    </row>
    <row r="4" spans="1:10" ht="15" customHeight="1" x14ac:dyDescent="0.25">
      <c r="A4" s="5" t="s">
        <v>0</v>
      </c>
    </row>
    <row r="5" spans="1:10" ht="10.5" customHeight="1" x14ac:dyDescent="0.25">
      <c r="A5" s="98" t="s">
        <v>270</v>
      </c>
    </row>
    <row r="7" spans="1:10" ht="10.5" customHeight="1" x14ac:dyDescent="0.25">
      <c r="A7" s="90" t="s">
        <v>228</v>
      </c>
    </row>
    <row r="10" spans="1:10" ht="10.5" customHeight="1" x14ac:dyDescent="0.25">
      <c r="A10" s="123" t="s">
        <v>271</v>
      </c>
      <c r="B10" s="123"/>
      <c r="C10" s="123"/>
      <c r="D10" s="123"/>
      <c r="F10" s="127" t="s">
        <v>273</v>
      </c>
      <c r="G10" s="127"/>
      <c r="H10" s="127"/>
      <c r="I10" s="127"/>
      <c r="J10" s="44"/>
    </row>
    <row r="11" spans="1:10" ht="10.5" customHeight="1" x14ac:dyDescent="0.25">
      <c r="A11" s="123" t="s">
        <v>65</v>
      </c>
      <c r="B11" s="123"/>
      <c r="C11" s="123"/>
      <c r="D11" s="123"/>
      <c r="F11" s="123" t="s">
        <v>274</v>
      </c>
      <c r="G11" s="123"/>
      <c r="H11" s="123"/>
      <c r="I11" s="123"/>
      <c r="J11" s="44"/>
    </row>
    <row r="12" spans="1:10" ht="10.5" customHeight="1" x14ac:dyDescent="0.25">
      <c r="A12" s="126" t="s">
        <v>180</v>
      </c>
      <c r="B12" s="126"/>
      <c r="C12" s="126"/>
      <c r="D12" s="126"/>
      <c r="F12" s="126" t="s">
        <v>235</v>
      </c>
      <c r="G12" s="126"/>
      <c r="H12" s="126"/>
      <c r="I12" s="126"/>
    </row>
    <row r="13" spans="1:10" ht="10.5" customHeight="1" x14ac:dyDescent="0.25">
      <c r="F13" s="128"/>
      <c r="G13" s="128"/>
      <c r="H13" s="128"/>
      <c r="I13" s="128"/>
    </row>
    <row r="14" spans="1:10" ht="10.5" customHeight="1" x14ac:dyDescent="0.25">
      <c r="B14" s="45"/>
      <c r="D14" s="45"/>
      <c r="F14" s="126"/>
      <c r="G14" s="126"/>
      <c r="H14" s="126"/>
      <c r="I14" s="126"/>
    </row>
    <row r="15" spans="1:10" ht="10.5" customHeight="1" x14ac:dyDescent="0.25">
      <c r="B15" s="45"/>
      <c r="D15" s="45"/>
    </row>
    <row r="16" spans="1:10" ht="10.5" customHeight="1" x14ac:dyDescent="0.25">
      <c r="A16" s="6"/>
      <c r="B16" s="124"/>
      <c r="C16" s="125"/>
      <c r="D16" s="6"/>
    </row>
    <row r="17" spans="1:14" ht="10.5" customHeight="1" x14ac:dyDescent="0.25">
      <c r="A17" s="24"/>
      <c r="B17" s="20"/>
      <c r="C17" s="22"/>
      <c r="D17" s="20"/>
      <c r="E17" s="23"/>
    </row>
    <row r="18" spans="1:14" ht="10.5" customHeight="1" x14ac:dyDescent="0.25">
      <c r="A18" s="26"/>
      <c r="B18" s="25"/>
      <c r="C18" s="22"/>
      <c r="D18" s="20"/>
      <c r="E18" s="23"/>
    </row>
    <row r="19" spans="1:14" ht="10.5" customHeight="1" x14ac:dyDescent="0.25">
      <c r="A19" s="27"/>
      <c r="B19" s="20"/>
      <c r="C19" s="22"/>
      <c r="D19" s="20"/>
      <c r="E19" s="23"/>
    </row>
    <row r="22" spans="1:14" ht="10.5" customHeight="1" x14ac:dyDescent="0.25">
      <c r="J22" s="29"/>
      <c r="K22" s="28"/>
      <c r="L22" s="28"/>
      <c r="M22" s="28"/>
    </row>
    <row r="23" spans="1:14" ht="10.5" customHeight="1" x14ac:dyDescent="0.25">
      <c r="J23" s="29"/>
      <c r="K23" s="28"/>
      <c r="L23" s="28"/>
      <c r="M23" s="28"/>
    </row>
    <row r="27" spans="1:14" ht="9.75" customHeight="1" x14ac:dyDescent="0.25"/>
    <row r="28" spans="1:14" ht="9.75" customHeight="1" x14ac:dyDescent="0.25"/>
    <row r="29" spans="1:14" ht="9.75" customHeight="1" x14ac:dyDescent="0.25">
      <c r="E29" s="44"/>
      <c r="J29" s="44"/>
      <c r="K29" s="29"/>
      <c r="L29" s="28"/>
      <c r="M29" s="28"/>
      <c r="N29" s="28"/>
    </row>
    <row r="30" spans="1:14" ht="10.5" customHeight="1" x14ac:dyDescent="0.25">
      <c r="A30" s="123" t="s">
        <v>252</v>
      </c>
      <c r="B30" s="123"/>
      <c r="C30" s="123"/>
      <c r="D30" s="123"/>
      <c r="E30" s="123"/>
      <c r="F30" s="123"/>
      <c r="G30" s="123"/>
      <c r="H30" s="123"/>
      <c r="I30" s="123"/>
      <c r="K30" s="28"/>
      <c r="L30" s="28"/>
      <c r="M30" s="28"/>
      <c r="N30" s="28"/>
    </row>
    <row r="31" spans="1:14" ht="10.5" customHeight="1" x14ac:dyDescent="0.25">
      <c r="A31" s="123" t="s">
        <v>253</v>
      </c>
      <c r="B31" s="123"/>
      <c r="C31" s="123"/>
      <c r="D31" s="123"/>
      <c r="E31" s="123"/>
      <c r="F31" s="123"/>
      <c r="G31" s="123"/>
      <c r="H31" s="123"/>
      <c r="I31" s="123"/>
    </row>
    <row r="32" spans="1:14" ht="10.5" customHeight="1" x14ac:dyDescent="0.25">
      <c r="A32" s="126" t="s">
        <v>254</v>
      </c>
      <c r="B32" s="126"/>
      <c r="C32" s="126"/>
      <c r="D32" s="126"/>
      <c r="E32" s="126"/>
      <c r="F32" s="126"/>
      <c r="G32" s="126"/>
      <c r="H32" s="126"/>
      <c r="I32" s="126"/>
    </row>
    <row r="33" spans="1:12" ht="10.5" customHeight="1" x14ac:dyDescent="0.25">
      <c r="F33" s="32"/>
      <c r="G33" s="6"/>
      <c r="H33" s="35"/>
      <c r="I33" s="32"/>
      <c r="K33" s="38"/>
      <c r="L33" s="39"/>
    </row>
    <row r="34" spans="1:12" ht="10.5" customHeight="1" x14ac:dyDescent="0.25">
      <c r="K34" s="38"/>
      <c r="L34" s="38"/>
    </row>
    <row r="35" spans="1:12" ht="10.5" customHeight="1" x14ac:dyDescent="0.25">
      <c r="G35" s="43"/>
      <c r="I35" s="32"/>
      <c r="K35" s="38"/>
      <c r="L35" s="39"/>
    </row>
    <row r="36" spans="1:12" ht="10.5" customHeight="1" x14ac:dyDescent="0.25">
      <c r="A36" s="129"/>
      <c r="B36" s="129"/>
      <c r="C36" s="129"/>
      <c r="D36" s="129"/>
      <c r="F36" s="32"/>
      <c r="G36" s="6"/>
      <c r="H36" s="35"/>
      <c r="I36" s="32"/>
      <c r="K36" s="38"/>
      <c r="L36" s="38"/>
    </row>
    <row r="37" spans="1:12" ht="10.5" customHeight="1" x14ac:dyDescent="0.25">
      <c r="A37" s="129"/>
      <c r="B37" s="129"/>
      <c r="C37" s="129"/>
      <c r="D37" s="129"/>
      <c r="F37" s="32"/>
      <c r="G37" s="6"/>
      <c r="H37" s="35"/>
      <c r="I37" s="32"/>
      <c r="K37" s="38"/>
      <c r="L37" s="39"/>
    </row>
    <row r="38" spans="1:12" ht="10.5" customHeight="1" x14ac:dyDescent="0.25">
      <c r="A38" s="128"/>
      <c r="B38" s="128"/>
      <c r="C38" s="128"/>
      <c r="D38" s="128"/>
      <c r="F38" s="32"/>
      <c r="G38" s="6"/>
      <c r="H38" s="35"/>
      <c r="I38" s="32"/>
      <c r="K38" s="38"/>
      <c r="L38" s="38"/>
    </row>
    <row r="39" spans="1:12" ht="10.5" customHeight="1" x14ac:dyDescent="0.25">
      <c r="A39" s="128"/>
      <c r="B39" s="128"/>
      <c r="C39" s="128"/>
      <c r="D39" s="128"/>
      <c r="F39" s="32"/>
      <c r="G39" s="6"/>
      <c r="H39" s="35"/>
      <c r="I39" s="32"/>
      <c r="K39" s="38"/>
      <c r="L39" s="39"/>
    </row>
    <row r="40" spans="1:12" ht="10.5" customHeight="1" x14ac:dyDescent="0.25">
      <c r="F40" s="32"/>
      <c r="G40" s="6"/>
      <c r="H40" s="35"/>
      <c r="I40" s="32"/>
      <c r="K40" s="38"/>
      <c r="L40" s="38"/>
    </row>
    <row r="41" spans="1:12" ht="10.5" customHeight="1" x14ac:dyDescent="0.25">
      <c r="A41" s="123"/>
      <c r="B41" s="123"/>
      <c r="C41" s="123"/>
      <c r="D41" s="123"/>
      <c r="F41" s="32"/>
      <c r="G41" s="6"/>
      <c r="H41" s="35"/>
      <c r="I41" s="32"/>
      <c r="K41" s="38"/>
      <c r="L41" s="39"/>
    </row>
    <row r="42" spans="1:12" ht="10.5" customHeight="1" x14ac:dyDescent="0.25">
      <c r="F42" s="36"/>
      <c r="G42" s="6"/>
      <c r="H42" s="35"/>
      <c r="I42" s="32"/>
      <c r="K42" s="38"/>
      <c r="L42" s="38"/>
    </row>
    <row r="43" spans="1:12" ht="11.25" customHeight="1" x14ac:dyDescent="0.25">
      <c r="F43" s="32"/>
      <c r="G43" s="6"/>
      <c r="H43" s="37"/>
      <c r="I43" s="32"/>
      <c r="K43" s="38"/>
      <c r="L43" s="38"/>
    </row>
    <row r="44" spans="1:12" ht="11.25" customHeight="1" x14ac:dyDescent="0.25">
      <c r="F44" s="32"/>
      <c r="G44" s="6"/>
      <c r="H44" s="37"/>
      <c r="I44" s="32"/>
      <c r="L44" s="38"/>
    </row>
    <row r="45" spans="1:12" s="12" customFormat="1" ht="10.5" customHeight="1" x14ac:dyDescent="0.25">
      <c r="B45" s="11"/>
      <c r="C45" s="11"/>
      <c r="D45" s="11"/>
      <c r="F45" s="32"/>
      <c r="G45" s="6"/>
      <c r="H45" s="2"/>
      <c r="I45" s="36"/>
      <c r="K45" s="40"/>
      <c r="L45" s="40"/>
    </row>
    <row r="46" spans="1:12" s="12" customFormat="1" ht="9.75" customHeight="1" x14ac:dyDescent="0.25">
      <c r="B46" s="11"/>
      <c r="C46" s="11"/>
      <c r="D46" s="11"/>
      <c r="F46" s="32"/>
      <c r="G46" s="6"/>
      <c r="H46" s="2"/>
      <c r="I46" s="36"/>
      <c r="K46" s="40"/>
      <c r="L46" s="40"/>
    </row>
    <row r="47" spans="1:12" s="12" customFormat="1" ht="9.75" customHeight="1" x14ac:dyDescent="0.25">
      <c r="B47" s="11"/>
      <c r="C47" s="11"/>
      <c r="D47" s="11"/>
      <c r="I47" s="36"/>
      <c r="L47" s="38"/>
    </row>
    <row r="48" spans="1:12" ht="9.75" customHeight="1" x14ac:dyDescent="0.25"/>
    <row r="49" spans="1:16" ht="10.5" customHeight="1" x14ac:dyDescent="0.25">
      <c r="A49" s="127" t="s">
        <v>66</v>
      </c>
      <c r="B49" s="127"/>
      <c r="C49" s="127"/>
      <c r="D49" s="127"/>
      <c r="F49" s="123" t="s">
        <v>177</v>
      </c>
      <c r="G49" s="123"/>
      <c r="H49" s="123"/>
      <c r="I49" s="123"/>
      <c r="K49" s="31"/>
    </row>
    <row r="50" spans="1:16" ht="10.5" customHeight="1" x14ac:dyDescent="0.25">
      <c r="A50" s="127" t="s">
        <v>183</v>
      </c>
      <c r="B50" s="127"/>
      <c r="C50" s="127"/>
      <c r="D50" s="127"/>
      <c r="F50" s="123" t="s">
        <v>176</v>
      </c>
      <c r="G50" s="123"/>
      <c r="H50" s="123"/>
      <c r="I50" s="123"/>
    </row>
    <row r="51" spans="1:16" ht="10.5" customHeight="1" x14ac:dyDescent="0.25">
      <c r="A51" s="126" t="s">
        <v>265</v>
      </c>
      <c r="B51" s="126"/>
      <c r="C51" s="126"/>
      <c r="D51" s="126"/>
    </row>
    <row r="52" spans="1:16" ht="10.5" customHeight="1" x14ac:dyDescent="0.25">
      <c r="A52" s="126" t="s">
        <v>264</v>
      </c>
      <c r="B52" s="126"/>
      <c r="C52" s="126"/>
      <c r="D52" s="126"/>
    </row>
    <row r="54" spans="1:16" ht="10.5" customHeight="1" x14ac:dyDescent="0.25">
      <c r="B54" s="45"/>
      <c r="D54" s="45"/>
    </row>
    <row r="55" spans="1:16" ht="10.5" customHeight="1" x14ac:dyDescent="0.25">
      <c r="B55" s="45"/>
      <c r="D55" s="45"/>
    </row>
    <row r="56" spans="1:16" ht="10.5" customHeight="1" x14ac:dyDescent="0.25">
      <c r="A56" s="6"/>
      <c r="B56" s="124"/>
      <c r="C56" s="125"/>
      <c r="D56" s="6"/>
    </row>
    <row r="57" spans="1:16" ht="10.5" customHeight="1" x14ac:dyDescent="0.25">
      <c r="A57" s="7"/>
      <c r="B57" s="20"/>
      <c r="C57" s="22"/>
      <c r="D57" s="20"/>
      <c r="K57"/>
    </row>
    <row r="58" spans="1:16" ht="10.5" customHeight="1" x14ac:dyDescent="0.25">
      <c r="A58" s="8"/>
      <c r="B58" s="25"/>
      <c r="C58" s="22"/>
      <c r="D58" s="20"/>
    </row>
    <row r="59" spans="1:16" ht="10.5" customHeight="1" x14ac:dyDescent="0.25">
      <c r="A59" s="9"/>
      <c r="B59" s="20"/>
      <c r="C59" s="22"/>
      <c r="D59" s="20"/>
      <c r="P59"/>
    </row>
    <row r="60" spans="1:16" ht="10.5" customHeight="1" x14ac:dyDescent="0.25">
      <c r="D60" s="21"/>
    </row>
    <row r="61" spans="1:16" ht="10.5" customHeight="1" x14ac:dyDescent="0.25">
      <c r="L61"/>
    </row>
    <row r="62" spans="1:16" ht="10.5" customHeight="1" x14ac:dyDescent="0.25">
      <c r="K62" s="30"/>
      <c r="L62" s="28"/>
      <c r="M62" s="28"/>
      <c r="N62" s="28"/>
    </row>
    <row r="63" spans="1:16" ht="10.5" customHeight="1" x14ac:dyDescent="0.25">
      <c r="E63" s="44"/>
      <c r="J63" s="44"/>
      <c r="K63" s="29"/>
      <c r="L63" s="28"/>
      <c r="M63" s="28"/>
      <c r="N63" s="28"/>
    </row>
    <row r="64" spans="1:16" ht="10.5" customHeight="1" x14ac:dyDescent="0.25">
      <c r="E64" s="44"/>
      <c r="J64" s="44"/>
      <c r="K64" s="28"/>
      <c r="L64" s="28"/>
      <c r="M64" s="28"/>
      <c r="N64" s="28"/>
    </row>
    <row r="65" spans="1:12" ht="10.5" customHeight="1" x14ac:dyDescent="0.25">
      <c r="F65" s="32"/>
      <c r="G65" s="34"/>
      <c r="H65" s="37"/>
      <c r="I65" s="32"/>
      <c r="K65" s="39"/>
      <c r="L65" s="39"/>
    </row>
    <row r="66" spans="1:12" ht="10.5" customHeight="1" x14ac:dyDescent="0.25">
      <c r="I66" s="33"/>
      <c r="L66" s="38"/>
    </row>
    <row r="67" spans="1:12" ht="10.5" customHeight="1" x14ac:dyDescent="0.25">
      <c r="A67" s="10"/>
      <c r="F67" s="32"/>
      <c r="G67" s="34"/>
      <c r="H67" s="37"/>
      <c r="I67" s="33"/>
      <c r="K67" s="39"/>
      <c r="L67" s="39"/>
    </row>
    <row r="68" spans="1:12" ht="10.5" customHeight="1" x14ac:dyDescent="0.25">
      <c r="A68" s="10"/>
      <c r="F68" s="32"/>
      <c r="G68" s="34"/>
      <c r="H68" s="37"/>
      <c r="I68" s="33"/>
      <c r="K68" s="39"/>
      <c r="L68" s="39"/>
    </row>
    <row r="69" spans="1:12" ht="10.5" customHeight="1" x14ac:dyDescent="0.25">
      <c r="A69" s="10"/>
      <c r="F69" s="32"/>
      <c r="G69" s="34"/>
      <c r="H69" s="37"/>
      <c r="I69" s="33"/>
      <c r="K69" s="39"/>
      <c r="L69" s="39"/>
    </row>
    <row r="70" spans="1:12" ht="11.25" customHeight="1" x14ac:dyDescent="0.25">
      <c r="I70" s="33"/>
      <c r="L70" s="38"/>
    </row>
    <row r="71" spans="1:12" ht="11.25" customHeight="1" x14ac:dyDescent="0.25">
      <c r="A71" s="10" t="s">
        <v>179</v>
      </c>
      <c r="F71" s="32"/>
      <c r="G71" s="34"/>
      <c r="H71" s="37"/>
      <c r="I71" s="33"/>
      <c r="K71" s="39"/>
      <c r="L71" s="39"/>
    </row>
    <row r="72" spans="1:12" ht="11.25" customHeight="1" x14ac:dyDescent="0.25">
      <c r="A72" s="10" t="s">
        <v>272</v>
      </c>
      <c r="H72" s="37"/>
      <c r="I72" s="33"/>
      <c r="L72" s="38"/>
    </row>
    <row r="73" spans="1:12" ht="11.25" customHeight="1" x14ac:dyDescent="0.25"/>
    <row r="74" spans="1:12" ht="11.25" customHeight="1" x14ac:dyDescent="0.25">
      <c r="A74" s="10"/>
    </row>
    <row r="75" spans="1:12" ht="11.25" customHeight="1" x14ac:dyDescent="0.25">
      <c r="A75" s="41"/>
    </row>
    <row r="76" spans="1:12" ht="11.25" customHeight="1" x14ac:dyDescent="0.25">
      <c r="A76" s="42"/>
    </row>
    <row r="77" spans="1:12" ht="11.25" customHeight="1" x14ac:dyDescent="0.25">
      <c r="A77" s="19"/>
    </row>
    <row r="78" spans="1:12" ht="11.25" customHeight="1" x14ac:dyDescent="0.25"/>
    <row r="79" spans="1:12" s="12" customFormat="1" ht="11.25" customHeight="1" x14ac:dyDescent="0.25"/>
    <row r="80" spans="1:12" s="12" customFormat="1" ht="11.25" customHeight="1" x14ac:dyDescent="0.25"/>
    <row r="81" spans="1:10" s="15" customFormat="1" ht="11.25" customHeight="1" x14ac:dyDescent="0.25">
      <c r="A81" s="10"/>
      <c r="B81" s="13"/>
      <c r="C81" s="14"/>
      <c r="D81" s="13"/>
      <c r="E81" s="13"/>
      <c r="F81" s="14"/>
      <c r="G81" s="13"/>
      <c r="H81" s="14"/>
      <c r="I81" s="13"/>
      <c r="J81" s="14"/>
    </row>
    <row r="82" spans="1:10" s="15" customFormat="1" ht="11.25" customHeight="1" x14ac:dyDescent="0.25">
      <c r="A82" s="10"/>
      <c r="B82" s="13"/>
      <c r="C82" s="14"/>
      <c r="D82" s="13"/>
      <c r="E82" s="13"/>
      <c r="F82" s="14"/>
      <c r="G82" s="13"/>
      <c r="H82" s="14"/>
      <c r="I82" s="13"/>
      <c r="J82" s="14"/>
    </row>
    <row r="83" spans="1:10" s="15" customFormat="1" ht="11.25" customHeight="1" x14ac:dyDescent="0.25">
      <c r="A83" s="10"/>
      <c r="B83" s="13"/>
      <c r="C83" s="14"/>
      <c r="D83" s="13"/>
      <c r="E83" s="13"/>
      <c r="F83" s="14"/>
      <c r="G83" s="13"/>
      <c r="H83" s="14"/>
      <c r="I83" s="13"/>
      <c r="J83" s="14"/>
    </row>
    <row r="84" spans="1:10" s="12" customFormat="1" ht="11.25" customHeight="1" x14ac:dyDescent="0.25"/>
    <row r="85" spans="1:10" s="12" customFormat="1" ht="11.25" customHeight="1" x14ac:dyDescent="0.25"/>
    <row r="86" spans="1:10" s="12" customFormat="1" ht="11.25" customHeight="1" x14ac:dyDescent="0.25"/>
    <row r="87" spans="1:10" s="12" customFormat="1" ht="11.25" customHeight="1" x14ac:dyDescent="0.25"/>
    <row r="88" spans="1:10" s="12" customFormat="1" ht="11.25" customHeight="1" x14ac:dyDescent="0.25"/>
    <row r="89" spans="1:10" s="12" customFormat="1" ht="11.25" customHeight="1" x14ac:dyDescent="0.25"/>
    <row r="90" spans="1:10" s="12" customFormat="1" ht="11.25" customHeight="1" x14ac:dyDescent="0.25"/>
    <row r="91" spans="1:10" s="12" customFormat="1" ht="11.25" customHeight="1" x14ac:dyDescent="0.25"/>
    <row r="92" spans="1:10" ht="11.25" customHeight="1" x14ac:dyDescent="0.25"/>
    <row r="93" spans="1:10" ht="11.25" customHeight="1" x14ac:dyDescent="0.25"/>
    <row r="94" spans="1:10" ht="11.25" customHeight="1" x14ac:dyDescent="0.25"/>
    <row r="224" spans="1:10" ht="10.5" customHeight="1" x14ac:dyDescent="0.25">
      <c r="A224" s="16"/>
      <c r="B224" s="17"/>
      <c r="C224" s="17"/>
      <c r="D224" s="17"/>
      <c r="E224" s="17"/>
      <c r="F224" s="17"/>
      <c r="G224" s="17"/>
      <c r="H224" s="17"/>
      <c r="I224" s="17"/>
      <c r="J224" s="17"/>
    </row>
    <row r="225" spans="1:10" ht="10.5" customHeight="1" x14ac:dyDescent="0.25">
      <c r="A225" s="121"/>
      <c r="B225" s="121"/>
      <c r="C225" s="121"/>
      <c r="D225" s="121"/>
      <c r="E225" s="121"/>
      <c r="F225" s="121"/>
      <c r="G225" s="121"/>
      <c r="H225" s="121"/>
      <c r="I225" s="121"/>
      <c r="J225" s="121"/>
    </row>
    <row r="226" spans="1:10" ht="10.5" customHeight="1" x14ac:dyDescent="0.25">
      <c r="A226" s="122"/>
      <c r="B226" s="122"/>
      <c r="C226" s="122"/>
      <c r="D226" s="122"/>
      <c r="E226" s="122"/>
      <c r="F226" s="122"/>
      <c r="G226" s="122"/>
      <c r="H226" s="122"/>
      <c r="I226" s="122"/>
      <c r="J226" s="122"/>
    </row>
    <row r="227" spans="1:10" ht="10.5" customHeight="1" x14ac:dyDescent="0.25">
      <c r="A227" s="122"/>
      <c r="B227" s="122"/>
      <c r="C227" s="122"/>
      <c r="D227" s="122"/>
      <c r="E227" s="122"/>
      <c r="F227" s="122"/>
      <c r="G227" s="122"/>
      <c r="H227" s="122"/>
      <c r="I227" s="122"/>
      <c r="J227" s="122"/>
    </row>
  </sheetData>
  <mergeCells count="27">
    <mergeCell ref="A41:D41"/>
    <mergeCell ref="A38:D38"/>
    <mergeCell ref="A49:D49"/>
    <mergeCell ref="A50:D50"/>
    <mergeCell ref="F13:I13"/>
    <mergeCell ref="F14:I14"/>
    <mergeCell ref="A36:D36"/>
    <mergeCell ref="A37:D37"/>
    <mergeCell ref="A30:I30"/>
    <mergeCell ref="A31:I31"/>
    <mergeCell ref="A32:I32"/>
    <mergeCell ref="B16:C16"/>
    <mergeCell ref="F10:I10"/>
    <mergeCell ref="F12:I12"/>
    <mergeCell ref="F11:I11"/>
    <mergeCell ref="A39:D39"/>
    <mergeCell ref="A10:D10"/>
    <mergeCell ref="A11:D11"/>
    <mergeCell ref="A12:D12"/>
    <mergeCell ref="A225:J225"/>
    <mergeCell ref="A226:J226"/>
    <mergeCell ref="A227:J227"/>
    <mergeCell ref="F49:I49"/>
    <mergeCell ref="F50:I50"/>
    <mergeCell ref="B56:C56"/>
    <mergeCell ref="A51:D51"/>
    <mergeCell ref="A52:D52"/>
  </mergeCells>
  <printOptions horizontalCentered="1"/>
  <pageMargins left="0.31496062992125984"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2"/>
  <sheetViews>
    <sheetView zoomScale="85" zoomScaleNormal="85" workbookViewId="0">
      <pane ySplit="1" topLeftCell="A8" activePane="bottomLeft" state="frozen"/>
      <selection pane="bottomLeft" activeCell="F1" sqref="F1"/>
    </sheetView>
  </sheetViews>
  <sheetFormatPr baseColWidth="10" defaultColWidth="11.42578125" defaultRowHeight="15" x14ac:dyDescent="0.25"/>
  <cols>
    <col min="1" max="1" width="14.42578125" style="60" customWidth="1"/>
    <col min="2" max="2" width="18.5703125" style="60" customWidth="1"/>
    <col min="3" max="3" width="11.42578125" style="18" customWidth="1"/>
    <col min="4" max="5" width="8.5703125" style="51" customWidth="1"/>
    <col min="6" max="6" width="8.5703125" style="46" customWidth="1"/>
    <col min="7" max="7" width="11.42578125" style="46"/>
    <col min="8" max="16384" width="11.42578125" style="51"/>
  </cols>
  <sheetData>
    <row r="1" spans="1:9" s="48" customFormat="1" ht="75" x14ac:dyDescent="0.25">
      <c r="A1" s="59" t="s">
        <v>75</v>
      </c>
      <c r="B1" s="59" t="s">
        <v>76</v>
      </c>
      <c r="C1" s="59"/>
      <c r="D1" s="55" t="s">
        <v>64</v>
      </c>
      <c r="E1" s="55" t="s">
        <v>64</v>
      </c>
      <c r="F1" s="65"/>
      <c r="G1" s="66"/>
    </row>
    <row r="2" spans="1:9" s="48" customFormat="1" ht="45.75" x14ac:dyDescent="0.25">
      <c r="A2" s="59"/>
      <c r="B2" s="59"/>
      <c r="C2" s="58"/>
      <c r="D2" s="55" t="s">
        <v>1</v>
      </c>
      <c r="E2" s="55" t="s">
        <v>2</v>
      </c>
      <c r="F2" s="68"/>
      <c r="G2" s="69"/>
      <c r="H2" s="78" t="s">
        <v>100</v>
      </c>
      <c r="I2" s="77"/>
    </row>
    <row r="3" spans="1:9" x14ac:dyDescent="0.25">
      <c r="A3" s="67">
        <v>1</v>
      </c>
      <c r="B3" s="67" t="s">
        <v>86</v>
      </c>
      <c r="C3" s="70" t="s">
        <v>77</v>
      </c>
      <c r="D3" s="56"/>
      <c r="E3" s="56"/>
      <c r="F3" s="56"/>
      <c r="H3" s="51" t="s">
        <v>3</v>
      </c>
      <c r="I3" s="53" t="s">
        <v>35</v>
      </c>
    </row>
    <row r="4" spans="1:9" x14ac:dyDescent="0.25">
      <c r="A4" s="67"/>
      <c r="B4" s="67"/>
      <c r="C4" s="71" t="s">
        <v>78</v>
      </c>
      <c r="D4" s="56"/>
      <c r="E4" s="56"/>
      <c r="F4" s="56"/>
      <c r="H4" s="51" t="s">
        <v>4</v>
      </c>
      <c r="I4" s="51" t="s">
        <v>5</v>
      </c>
    </row>
    <row r="5" spans="1:9" x14ac:dyDescent="0.25">
      <c r="A5" s="67"/>
      <c r="B5" s="67"/>
      <c r="C5" s="71" t="s">
        <v>79</v>
      </c>
      <c r="D5" s="56"/>
      <c r="E5" s="56"/>
      <c r="F5" s="56"/>
      <c r="H5" s="51">
        <f>IFERROR(MATCH($I$3,$C$3:$C$39,0), 0)</f>
        <v>11</v>
      </c>
      <c r="I5" s="51">
        <v>0</v>
      </c>
    </row>
    <row r="6" spans="1:9" x14ac:dyDescent="0.25">
      <c r="A6" s="67"/>
      <c r="B6" s="67"/>
      <c r="C6" s="71" t="s">
        <v>80</v>
      </c>
      <c r="D6" s="56"/>
      <c r="E6" s="56"/>
      <c r="F6" s="56"/>
      <c r="H6" s="51">
        <f>IFERROR(MATCH($I$3,$C$3:$C$39,0), 0)</f>
        <v>11</v>
      </c>
      <c r="I6" s="51">
        <v>1</v>
      </c>
    </row>
    <row r="7" spans="1:9" x14ac:dyDescent="0.25">
      <c r="A7" s="67"/>
      <c r="B7" s="67"/>
      <c r="C7" s="72" t="s">
        <v>81</v>
      </c>
      <c r="D7" s="56"/>
      <c r="E7" s="56"/>
      <c r="F7" s="56"/>
    </row>
    <row r="8" spans="1:9" x14ac:dyDescent="0.25">
      <c r="A8" s="67">
        <v>2</v>
      </c>
      <c r="B8" s="67" t="s">
        <v>85</v>
      </c>
      <c r="C8" s="72" t="s">
        <v>82</v>
      </c>
      <c r="D8" s="56"/>
      <c r="E8" s="56"/>
      <c r="F8" s="56"/>
    </row>
    <row r="9" spans="1:9" x14ac:dyDescent="0.25">
      <c r="A9" s="67"/>
      <c r="B9" s="67"/>
      <c r="C9" s="72" t="s">
        <v>83</v>
      </c>
      <c r="D9" s="56"/>
      <c r="E9" s="56"/>
      <c r="F9" s="56"/>
      <c r="H9" s="51" t="s">
        <v>261</v>
      </c>
    </row>
    <row r="10" spans="1:9" x14ac:dyDescent="0.25">
      <c r="A10" s="67"/>
      <c r="B10" s="67"/>
      <c r="C10" s="72" t="s">
        <v>84</v>
      </c>
      <c r="D10" s="56"/>
      <c r="E10" s="56"/>
      <c r="F10" s="56"/>
      <c r="H10" s="51" t="s">
        <v>63</v>
      </c>
    </row>
    <row r="11" spans="1:9" x14ac:dyDescent="0.25">
      <c r="C11" s="52" t="s">
        <v>33</v>
      </c>
      <c r="D11" s="56">
        <v>0.3107684371144529</v>
      </c>
      <c r="E11" s="57">
        <v>0.44155071215739006</v>
      </c>
      <c r="F11" s="56"/>
      <c r="G11" s="56"/>
    </row>
    <row r="12" spans="1:9" x14ac:dyDescent="0.25">
      <c r="A12" s="60">
        <v>3</v>
      </c>
      <c r="B12" s="60" t="s">
        <v>68</v>
      </c>
      <c r="C12" s="52" t="s">
        <v>34</v>
      </c>
      <c r="D12" s="56">
        <v>1.8646106226867174</v>
      </c>
      <c r="E12" s="57">
        <v>3.4162081414282279</v>
      </c>
      <c r="F12" s="56"/>
      <c r="G12" s="56"/>
    </row>
    <row r="13" spans="1:9" x14ac:dyDescent="0.25">
      <c r="C13" s="52" t="s">
        <v>35</v>
      </c>
      <c r="D13" s="56">
        <v>10.255358424776945</v>
      </c>
      <c r="E13" s="57">
        <v>21.659224406878291</v>
      </c>
      <c r="F13" s="56"/>
      <c r="G13" s="56"/>
    </row>
    <row r="14" spans="1:9" x14ac:dyDescent="0.25">
      <c r="C14" s="52" t="s">
        <v>36</v>
      </c>
      <c r="D14" s="56">
        <v>50.033718375426915</v>
      </c>
      <c r="E14" s="57">
        <v>75.644608845910767</v>
      </c>
      <c r="F14" s="56"/>
      <c r="G14" s="56"/>
    </row>
    <row r="15" spans="1:9" x14ac:dyDescent="0.25">
      <c r="C15" s="52" t="s">
        <v>37</v>
      </c>
      <c r="D15" s="56">
        <v>74.584424907468687</v>
      </c>
      <c r="E15" s="57">
        <v>85.440062802454975</v>
      </c>
      <c r="F15" s="56"/>
      <c r="G15" s="56"/>
    </row>
    <row r="16" spans="1:9" x14ac:dyDescent="0.25">
      <c r="A16" s="60">
        <v>4</v>
      </c>
      <c r="B16" s="60" t="s">
        <v>69</v>
      </c>
      <c r="C16" s="52" t="s">
        <v>38</v>
      </c>
      <c r="D16" s="56">
        <v>70.544435224980802</v>
      </c>
      <c r="E16" s="57">
        <v>71.868188281406773</v>
      </c>
      <c r="F16" s="56"/>
      <c r="G16" s="56"/>
    </row>
    <row r="17" spans="1:7" x14ac:dyDescent="0.25">
      <c r="C17" s="52" t="s">
        <v>39</v>
      </c>
      <c r="D17" s="56">
        <v>55.006013369258163</v>
      </c>
      <c r="E17" s="57">
        <v>44.317747793902257</v>
      </c>
      <c r="F17" s="56"/>
      <c r="G17" s="56"/>
    </row>
    <row r="18" spans="1:7" x14ac:dyDescent="0.25">
      <c r="C18" s="52" t="s">
        <v>40</v>
      </c>
      <c r="D18" s="56">
        <v>41.64297057333669</v>
      </c>
      <c r="E18" s="57">
        <v>22.437748030945269</v>
      </c>
      <c r="F18" s="56"/>
      <c r="G18" s="56"/>
    </row>
    <row r="19" spans="1:7" x14ac:dyDescent="0.25">
      <c r="C19" s="52" t="s">
        <v>41</v>
      </c>
      <c r="D19" s="56">
        <v>16.470727167066002</v>
      </c>
      <c r="E19" s="57">
        <v>14.141242544619571</v>
      </c>
      <c r="F19" s="56"/>
      <c r="G19" s="56"/>
    </row>
    <row r="20" spans="1:7" x14ac:dyDescent="0.25">
      <c r="A20" s="60">
        <v>5</v>
      </c>
      <c r="B20" s="60" t="s">
        <v>70</v>
      </c>
      <c r="C20" s="52" t="s">
        <v>42</v>
      </c>
      <c r="D20" s="56">
        <v>19.889179975324986</v>
      </c>
      <c r="E20" s="57">
        <v>9.2377056885559234</v>
      </c>
      <c r="F20" s="56"/>
      <c r="G20" s="56"/>
    </row>
    <row r="21" spans="1:7" x14ac:dyDescent="0.25">
      <c r="C21" s="52" t="s">
        <v>43</v>
      </c>
      <c r="D21" s="56">
        <v>9.0122846763191351</v>
      </c>
      <c r="E21" s="57">
        <v>4.8338183225651123</v>
      </c>
      <c r="F21" s="56"/>
      <c r="G21" s="56"/>
    </row>
    <row r="22" spans="1:7" x14ac:dyDescent="0.25">
      <c r="C22" s="52" t="s">
        <v>44</v>
      </c>
      <c r="D22" s="56">
        <v>6.5261371794035101</v>
      </c>
      <c r="E22" s="57">
        <v>3.2767710744311578</v>
      </c>
      <c r="F22" s="56"/>
      <c r="G22" s="56"/>
    </row>
    <row r="23" spans="1:7" x14ac:dyDescent="0.25">
      <c r="C23" s="52" t="s">
        <v>45</v>
      </c>
      <c r="D23" s="56">
        <v>2.4861474969156232</v>
      </c>
      <c r="E23" s="57">
        <v>2.0102177158744339</v>
      </c>
      <c r="F23" s="56"/>
      <c r="G23" s="56"/>
    </row>
    <row r="24" spans="1:7" x14ac:dyDescent="0.25">
      <c r="C24" s="52" t="s">
        <v>46</v>
      </c>
      <c r="D24" s="56">
        <v>1.2430737484578116</v>
      </c>
      <c r="E24" s="57">
        <v>1.6616250483817574</v>
      </c>
      <c r="F24" s="56"/>
      <c r="G24" s="56"/>
    </row>
    <row r="25" spans="1:7" x14ac:dyDescent="0.25">
      <c r="A25" s="60">
        <v>6</v>
      </c>
      <c r="B25" s="60" t="s">
        <v>71</v>
      </c>
      <c r="C25" s="52" t="s">
        <v>47</v>
      </c>
      <c r="D25" s="56">
        <v>2.7969159340300762</v>
      </c>
      <c r="E25" s="57">
        <v>1.2433138473905458</v>
      </c>
      <c r="F25" s="56"/>
      <c r="G25" s="56"/>
    </row>
    <row r="26" spans="1:7" x14ac:dyDescent="0.25">
      <c r="C26" s="52" t="s">
        <v>48</v>
      </c>
      <c r="D26" s="56">
        <v>4.0399896824878878</v>
      </c>
      <c r="E26" s="57">
        <v>1.47570895905233</v>
      </c>
      <c r="F26" s="56"/>
      <c r="G26" s="56"/>
    </row>
    <row r="27" spans="1:7" x14ac:dyDescent="0.25">
      <c r="C27" s="52" t="s">
        <v>49</v>
      </c>
      <c r="D27" s="56">
        <v>3.1076843711445292</v>
      </c>
      <c r="E27" s="57">
        <v>1.9056399156266306</v>
      </c>
      <c r="F27" s="56"/>
      <c r="G27" s="56"/>
    </row>
    <row r="28" spans="1:7" x14ac:dyDescent="0.25">
      <c r="C28" s="52" t="s">
        <v>50</v>
      </c>
      <c r="D28" s="56">
        <v>9.0122846763191351</v>
      </c>
      <c r="E28" s="57">
        <v>3.7415612977547261</v>
      </c>
      <c r="F28" s="56"/>
      <c r="G28" s="56"/>
    </row>
    <row r="29" spans="1:7" x14ac:dyDescent="0.25">
      <c r="A29" s="60">
        <v>7</v>
      </c>
      <c r="B29" s="60" t="s">
        <v>72</v>
      </c>
      <c r="C29" s="52" t="s">
        <v>51</v>
      </c>
      <c r="D29" s="56">
        <v>9.6338215505480402</v>
      </c>
      <c r="E29" s="57">
        <v>7.7271374627543263</v>
      </c>
      <c r="F29" s="56"/>
      <c r="G29" s="56"/>
    </row>
    <row r="30" spans="1:7" x14ac:dyDescent="0.25">
      <c r="C30" s="52" t="s">
        <v>52</v>
      </c>
      <c r="D30" s="56">
        <v>6.2153687422890584</v>
      </c>
      <c r="E30" s="57">
        <v>6.9718533498535278</v>
      </c>
      <c r="F30" s="56"/>
      <c r="G30" s="56"/>
    </row>
    <row r="31" spans="1:7" x14ac:dyDescent="0.25">
      <c r="C31" s="52" t="s">
        <v>53</v>
      </c>
      <c r="D31" s="56">
        <v>8.0799793649757756</v>
      </c>
      <c r="E31" s="57">
        <v>8.1338289081624477</v>
      </c>
      <c r="F31" s="56"/>
      <c r="G31" s="56"/>
    </row>
    <row r="32" spans="1:7" x14ac:dyDescent="0.25">
      <c r="C32" s="52" t="s">
        <v>54</v>
      </c>
      <c r="D32" s="56">
        <v>7.1476740536324179</v>
      </c>
      <c r="E32" s="57">
        <v>9.4468612890515296</v>
      </c>
      <c r="F32" s="56"/>
      <c r="G32" s="56"/>
    </row>
    <row r="33" spans="1:7" x14ac:dyDescent="0.25">
      <c r="C33" s="52" t="s">
        <v>55</v>
      </c>
      <c r="D33" s="56">
        <v>11.80920061034921</v>
      </c>
      <c r="E33" s="57">
        <v>13.234901609138612</v>
      </c>
      <c r="F33" s="56"/>
      <c r="G33" s="56"/>
    </row>
    <row r="34" spans="1:7" x14ac:dyDescent="0.25">
      <c r="A34" s="60">
        <v>8</v>
      </c>
      <c r="B34" s="60" t="s">
        <v>73</v>
      </c>
      <c r="C34" s="52" t="s">
        <v>56</v>
      </c>
      <c r="D34" s="56">
        <v>8.0799793649757756</v>
      </c>
      <c r="E34" s="57">
        <v>11.875390205917174</v>
      </c>
      <c r="F34" s="56"/>
      <c r="G34" s="56"/>
    </row>
    <row r="35" spans="1:7" x14ac:dyDescent="0.25">
      <c r="C35" s="52" t="s">
        <v>57</v>
      </c>
      <c r="D35" s="56">
        <v>12.741505921692569</v>
      </c>
      <c r="E35" s="57">
        <v>17.627169219546335</v>
      </c>
      <c r="F35" s="56"/>
      <c r="G35" s="56"/>
    </row>
    <row r="36" spans="1:7" x14ac:dyDescent="0.25">
      <c r="C36" s="52" t="s">
        <v>58</v>
      </c>
      <c r="D36" s="56">
        <v>38.846054639306615</v>
      </c>
      <c r="E36" s="57">
        <v>21.043377360974564</v>
      </c>
      <c r="F36" s="56"/>
      <c r="G36" s="56"/>
    </row>
    <row r="37" spans="1:7" x14ac:dyDescent="0.25">
      <c r="C37" s="52" t="s">
        <v>59</v>
      </c>
      <c r="D37" s="56">
        <v>39.778359950649971</v>
      </c>
      <c r="E37" s="57">
        <v>24.169091612825561</v>
      </c>
      <c r="F37" s="56"/>
      <c r="G37" s="56"/>
    </row>
    <row r="38" spans="1:7" x14ac:dyDescent="0.25">
      <c r="A38" s="60">
        <v>9</v>
      </c>
      <c r="B38" s="60" t="s">
        <v>74</v>
      </c>
      <c r="C38" s="52" t="s">
        <v>60</v>
      </c>
      <c r="D38" s="56">
        <v>60.599845237318313</v>
      </c>
      <c r="E38" s="57">
        <v>27.306425620259645</v>
      </c>
      <c r="F38" s="56"/>
      <c r="G38" s="56"/>
    </row>
    <row r="39" spans="1:7" x14ac:dyDescent="0.25">
      <c r="C39" s="52" t="s">
        <v>61</v>
      </c>
      <c r="D39" s="56">
        <v>71.787508973438619</v>
      </c>
      <c r="E39" s="57">
        <v>32.512076121483616</v>
      </c>
      <c r="F39" s="56"/>
      <c r="G39" s="56"/>
    </row>
    <row r="40" spans="1:7" x14ac:dyDescent="0.25">
      <c r="C40" s="52" t="s">
        <v>87</v>
      </c>
      <c r="D40" s="56">
        <v>52.830634309456997</v>
      </c>
      <c r="E40" s="57">
        <v>33.081444145054988</v>
      </c>
      <c r="F40" s="56"/>
      <c r="G40" s="56"/>
    </row>
    <row r="41" spans="1:7" x14ac:dyDescent="0.25">
      <c r="C41" s="52" t="s">
        <v>88</v>
      </c>
      <c r="D41" s="56">
        <v>34.495296519704269</v>
      </c>
      <c r="E41" s="57">
        <v>25.609941305128622</v>
      </c>
      <c r="F41" s="56"/>
      <c r="G41" s="56"/>
    </row>
    <row r="42" spans="1:7" x14ac:dyDescent="0.25">
      <c r="A42" s="60">
        <v>10</v>
      </c>
      <c r="B42" s="60" t="s">
        <v>234</v>
      </c>
      <c r="C42" s="52" t="s">
        <v>229</v>
      </c>
      <c r="D42" s="56">
        <v>41.332202136222236</v>
      </c>
      <c r="E42" s="57">
        <v>36.99730177655605</v>
      </c>
      <c r="F42" s="56"/>
      <c r="G42" s="56"/>
    </row>
    <row r="43" spans="1:7" x14ac:dyDescent="0.25">
      <c r="C43" s="52" t="s">
        <v>230</v>
      </c>
      <c r="D43" s="56">
        <v>134.56273327055811</v>
      </c>
      <c r="E43" s="57">
        <v>89.762611879364158</v>
      </c>
      <c r="F43" s="56"/>
      <c r="G43" s="56"/>
    </row>
    <row r="44" spans="1:7" x14ac:dyDescent="0.25">
      <c r="C44" s="52" t="s">
        <v>231</v>
      </c>
      <c r="D44" s="56">
        <v>326.92839584440446</v>
      </c>
      <c r="E44" s="57">
        <v>210.08518094225295</v>
      </c>
      <c r="F44" s="56"/>
      <c r="G44" s="56"/>
    </row>
    <row r="45" spans="1:7" x14ac:dyDescent="0.25">
      <c r="C45" s="52" t="s">
        <v>232</v>
      </c>
      <c r="D45" s="56">
        <v>716.63201598592843</v>
      </c>
      <c r="E45" s="57">
        <v>422.08762155571566</v>
      </c>
      <c r="F45" s="56"/>
      <c r="G45" s="56"/>
    </row>
    <row r="46" spans="1:7" x14ac:dyDescent="0.25">
      <c r="C46" s="52" t="s">
        <v>233</v>
      </c>
      <c r="D46" s="56">
        <v>1282.8521084084616</v>
      </c>
      <c r="E46" s="57">
        <v>618.51958968783879</v>
      </c>
      <c r="F46" s="56"/>
      <c r="G46" s="56"/>
    </row>
    <row r="47" spans="1:7" x14ac:dyDescent="0.25">
      <c r="F47" s="56"/>
    </row>
    <row r="48" spans="1:7" x14ac:dyDescent="0.25">
      <c r="F48" s="56"/>
    </row>
    <row r="49" spans="6:6" x14ac:dyDescent="0.25">
      <c r="F49" s="56"/>
    </row>
    <row r="50" spans="6:6" x14ac:dyDescent="0.25">
      <c r="F50" s="56"/>
    </row>
    <row r="51" spans="6:6" x14ac:dyDescent="0.25">
      <c r="F51" s="56"/>
    </row>
    <row r="52" spans="6:6" x14ac:dyDescent="0.25">
      <c r="F52" s="56"/>
    </row>
    <row r="53" spans="6:6" x14ac:dyDescent="0.25">
      <c r="F53" s="56"/>
    </row>
    <row r="54" spans="6:6" x14ac:dyDescent="0.25">
      <c r="F54" s="56"/>
    </row>
    <row r="55" spans="6:6" x14ac:dyDescent="0.25">
      <c r="F55" s="56"/>
    </row>
    <row r="56" spans="6:6" x14ac:dyDescent="0.25">
      <c r="F56" s="56"/>
    </row>
    <row r="57" spans="6:6" x14ac:dyDescent="0.25">
      <c r="F57" s="56"/>
    </row>
    <row r="58" spans="6:6" x14ac:dyDescent="0.25">
      <c r="F58" s="56"/>
    </row>
    <row r="59" spans="6:6" x14ac:dyDescent="0.25">
      <c r="F59" s="56"/>
    </row>
    <row r="60" spans="6:6" x14ac:dyDescent="0.25">
      <c r="F60" s="56"/>
    </row>
    <row r="61" spans="6:6" x14ac:dyDescent="0.25">
      <c r="F61" s="56"/>
    </row>
    <row r="62" spans="6:6" x14ac:dyDescent="0.25">
      <c r="F62" s="56"/>
    </row>
    <row r="63" spans="6:6" x14ac:dyDescent="0.25">
      <c r="F63" s="56"/>
    </row>
    <row r="64" spans="6:6" x14ac:dyDescent="0.25">
      <c r="F64" s="56"/>
    </row>
    <row r="65" spans="6:6" x14ac:dyDescent="0.25">
      <c r="F65" s="56"/>
    </row>
    <row r="66" spans="6:6" x14ac:dyDescent="0.25">
      <c r="F66" s="56"/>
    </row>
    <row r="67" spans="6:6" x14ac:dyDescent="0.25">
      <c r="F67" s="56"/>
    </row>
    <row r="68" spans="6:6" x14ac:dyDescent="0.25">
      <c r="F68" s="56"/>
    </row>
    <row r="69" spans="6:6" x14ac:dyDescent="0.25">
      <c r="F69" s="56"/>
    </row>
    <row r="70" spans="6:6" x14ac:dyDescent="0.25">
      <c r="F70" s="56"/>
    </row>
    <row r="71" spans="6:6" x14ac:dyDescent="0.25">
      <c r="F71" s="56"/>
    </row>
    <row r="72" spans="6:6" x14ac:dyDescent="0.25">
      <c r="F72" s="56"/>
    </row>
    <row r="73" spans="6:6" x14ac:dyDescent="0.25">
      <c r="F73" s="56"/>
    </row>
    <row r="74" spans="6:6" x14ac:dyDescent="0.25">
      <c r="F74" s="56"/>
    </row>
    <row r="75" spans="6:6" x14ac:dyDescent="0.25">
      <c r="F75" s="56"/>
    </row>
    <row r="76" spans="6:6" x14ac:dyDescent="0.25">
      <c r="F76" s="56"/>
    </row>
    <row r="77" spans="6:6" x14ac:dyDescent="0.25">
      <c r="F77" s="56"/>
    </row>
    <row r="78" spans="6:6" x14ac:dyDescent="0.25">
      <c r="F78" s="56"/>
    </row>
    <row r="79" spans="6:6" x14ac:dyDescent="0.25">
      <c r="F79" s="56"/>
    </row>
    <row r="80" spans="6:6" x14ac:dyDescent="0.25">
      <c r="F80" s="56"/>
    </row>
    <row r="81" spans="6:6" x14ac:dyDescent="0.25">
      <c r="F81" s="56"/>
    </row>
    <row r="82" spans="6:6" x14ac:dyDescent="0.25">
      <c r="F82" s="56"/>
    </row>
    <row r="83" spans="6:6" x14ac:dyDescent="0.25">
      <c r="F83" s="56"/>
    </row>
    <row r="84" spans="6:6" x14ac:dyDescent="0.25">
      <c r="F84" s="56"/>
    </row>
    <row r="85" spans="6:6" x14ac:dyDescent="0.25">
      <c r="F85" s="56"/>
    </row>
    <row r="86" spans="6:6" x14ac:dyDescent="0.25">
      <c r="F86" s="56"/>
    </row>
    <row r="87" spans="6:6" x14ac:dyDescent="0.25">
      <c r="F87" s="56"/>
    </row>
    <row r="88" spans="6:6" x14ac:dyDescent="0.25">
      <c r="F88" s="56"/>
    </row>
    <row r="89" spans="6:6" x14ac:dyDescent="0.25">
      <c r="F89" s="56"/>
    </row>
    <row r="90" spans="6:6" x14ac:dyDescent="0.25">
      <c r="F90" s="56"/>
    </row>
    <row r="91" spans="6:6" x14ac:dyDescent="0.25">
      <c r="F91" s="56"/>
    </row>
    <row r="92" spans="6:6" x14ac:dyDescent="0.25">
      <c r="F92" s="56"/>
    </row>
    <row r="93" spans="6:6" x14ac:dyDescent="0.25">
      <c r="F93" s="56"/>
    </row>
    <row r="94" spans="6:6" x14ac:dyDescent="0.25">
      <c r="F94" s="56"/>
    </row>
    <row r="95" spans="6:6" x14ac:dyDescent="0.25">
      <c r="F95" s="56"/>
    </row>
    <row r="96" spans="6:6" x14ac:dyDescent="0.25">
      <c r="F96" s="56"/>
    </row>
    <row r="97" spans="6:6" x14ac:dyDescent="0.25">
      <c r="F97" s="56"/>
    </row>
    <row r="98" spans="6:6" x14ac:dyDescent="0.25">
      <c r="F98" s="56"/>
    </row>
    <row r="99" spans="6:6" x14ac:dyDescent="0.25">
      <c r="F99" s="56"/>
    </row>
    <row r="100" spans="6:6" x14ac:dyDescent="0.25">
      <c r="F100" s="56"/>
    </row>
    <row r="101" spans="6:6" x14ac:dyDescent="0.25">
      <c r="F101" s="56"/>
    </row>
    <row r="102" spans="6:6" x14ac:dyDescent="0.25">
      <c r="F102" s="56"/>
    </row>
    <row r="103" spans="6:6" x14ac:dyDescent="0.25">
      <c r="F103" s="56"/>
    </row>
    <row r="104" spans="6:6" x14ac:dyDescent="0.25">
      <c r="F104" s="56"/>
    </row>
    <row r="105" spans="6:6" x14ac:dyDescent="0.25">
      <c r="F105" s="56"/>
    </row>
    <row r="106" spans="6:6" x14ac:dyDescent="0.25">
      <c r="F106" s="56"/>
    </row>
    <row r="107" spans="6:6" x14ac:dyDescent="0.25">
      <c r="F107" s="56"/>
    </row>
    <row r="108" spans="6:6" x14ac:dyDescent="0.25">
      <c r="F108" s="56"/>
    </row>
    <row r="109" spans="6:6" x14ac:dyDescent="0.25">
      <c r="F109" s="56"/>
    </row>
    <row r="110" spans="6:6" x14ac:dyDescent="0.25">
      <c r="F110" s="56"/>
    </row>
    <row r="111" spans="6:6" x14ac:dyDescent="0.25">
      <c r="F111" s="56"/>
    </row>
    <row r="112" spans="6:6" x14ac:dyDescent="0.25">
      <c r="F112" s="56"/>
    </row>
    <row r="113" spans="6:6" x14ac:dyDescent="0.25">
      <c r="F113" s="56"/>
    </row>
    <row r="114" spans="6:6" x14ac:dyDescent="0.25">
      <c r="F114" s="56"/>
    </row>
    <row r="115" spans="6:6" x14ac:dyDescent="0.25">
      <c r="F115" s="56"/>
    </row>
    <row r="116" spans="6:6" x14ac:dyDescent="0.25">
      <c r="F116" s="56"/>
    </row>
    <row r="117" spans="6:6" x14ac:dyDescent="0.25">
      <c r="F117" s="56"/>
    </row>
    <row r="118" spans="6:6" x14ac:dyDescent="0.25">
      <c r="F118" s="56"/>
    </row>
    <row r="119" spans="6:6" x14ac:dyDescent="0.25">
      <c r="F119" s="56"/>
    </row>
    <row r="120" spans="6:6" x14ac:dyDescent="0.25">
      <c r="F120" s="56"/>
    </row>
    <row r="121" spans="6:6" x14ac:dyDescent="0.25">
      <c r="F121" s="56"/>
    </row>
    <row r="122" spans="6:6" x14ac:dyDescent="0.25">
      <c r="F122" s="56"/>
    </row>
    <row r="123" spans="6:6" x14ac:dyDescent="0.25">
      <c r="F123" s="56"/>
    </row>
    <row r="124" spans="6:6" x14ac:dyDescent="0.25">
      <c r="F124" s="56"/>
    </row>
    <row r="125" spans="6:6" x14ac:dyDescent="0.25">
      <c r="F125" s="56"/>
    </row>
    <row r="126" spans="6:6" x14ac:dyDescent="0.25">
      <c r="F126" s="56"/>
    </row>
    <row r="127" spans="6:6" x14ac:dyDescent="0.25">
      <c r="F127" s="56"/>
    </row>
    <row r="128" spans="6:6" x14ac:dyDescent="0.25">
      <c r="F128" s="56"/>
    </row>
    <row r="129" spans="6:6" x14ac:dyDescent="0.25">
      <c r="F129" s="56"/>
    </row>
    <row r="130" spans="6:6" x14ac:dyDescent="0.25">
      <c r="F130" s="56"/>
    </row>
    <row r="131" spans="6:6" x14ac:dyDescent="0.25">
      <c r="F131" s="56"/>
    </row>
    <row r="132" spans="6:6" x14ac:dyDescent="0.25">
      <c r="F132" s="56"/>
    </row>
    <row r="133" spans="6:6" x14ac:dyDescent="0.25">
      <c r="F133" s="56"/>
    </row>
    <row r="134" spans="6:6" x14ac:dyDescent="0.25">
      <c r="F134" s="56"/>
    </row>
    <row r="135" spans="6:6" x14ac:dyDescent="0.25">
      <c r="F135" s="56"/>
    </row>
    <row r="136" spans="6:6" x14ac:dyDescent="0.25">
      <c r="F136" s="56"/>
    </row>
    <row r="137" spans="6:6" x14ac:dyDescent="0.25">
      <c r="F137" s="56"/>
    </row>
    <row r="138" spans="6:6" x14ac:dyDescent="0.25">
      <c r="F138" s="56"/>
    </row>
    <row r="139" spans="6:6" x14ac:dyDescent="0.25">
      <c r="F139" s="56"/>
    </row>
    <row r="140" spans="6:6" x14ac:dyDescent="0.25">
      <c r="F140" s="56"/>
    </row>
    <row r="141" spans="6:6" x14ac:dyDescent="0.25">
      <c r="F141" s="56"/>
    </row>
    <row r="142" spans="6:6" x14ac:dyDescent="0.25">
      <c r="F142" s="56"/>
    </row>
    <row r="143" spans="6:6" x14ac:dyDescent="0.25">
      <c r="F143" s="56"/>
    </row>
    <row r="144" spans="6:6" x14ac:dyDescent="0.25">
      <c r="F144" s="56"/>
    </row>
    <row r="145" spans="6:6" x14ac:dyDescent="0.25">
      <c r="F145" s="56"/>
    </row>
    <row r="146" spans="6:6" x14ac:dyDescent="0.25">
      <c r="F146" s="56"/>
    </row>
    <row r="147" spans="6:6" x14ac:dyDescent="0.25">
      <c r="F147" s="56"/>
    </row>
    <row r="148" spans="6:6" x14ac:dyDescent="0.25">
      <c r="F148" s="56"/>
    </row>
    <row r="149" spans="6:6" x14ac:dyDescent="0.25">
      <c r="F149" s="56"/>
    </row>
    <row r="150" spans="6:6" x14ac:dyDescent="0.25">
      <c r="F150" s="56"/>
    </row>
    <row r="151" spans="6:6" x14ac:dyDescent="0.25">
      <c r="F151" s="56"/>
    </row>
    <row r="152" spans="6:6" x14ac:dyDescent="0.25">
      <c r="F152" s="56"/>
    </row>
    <row r="153" spans="6:6" x14ac:dyDescent="0.25">
      <c r="F153" s="56"/>
    </row>
    <row r="154" spans="6:6" x14ac:dyDescent="0.25">
      <c r="F154" s="56"/>
    </row>
    <row r="155" spans="6:6" x14ac:dyDescent="0.25">
      <c r="F155" s="56"/>
    </row>
    <row r="156" spans="6:6" x14ac:dyDescent="0.25">
      <c r="F156" s="56"/>
    </row>
    <row r="157" spans="6:6" x14ac:dyDescent="0.25">
      <c r="F157" s="56"/>
    </row>
    <row r="158" spans="6:6" x14ac:dyDescent="0.25">
      <c r="F158" s="56"/>
    </row>
    <row r="159" spans="6:6" x14ac:dyDescent="0.25">
      <c r="F159" s="56"/>
    </row>
    <row r="160" spans="6:6" x14ac:dyDescent="0.25">
      <c r="F160" s="56"/>
    </row>
    <row r="161" spans="6:6" x14ac:dyDescent="0.25">
      <c r="F161" s="56"/>
    </row>
    <row r="162" spans="6:6" x14ac:dyDescent="0.25">
      <c r="F162" s="56"/>
    </row>
    <row r="163" spans="6:6" x14ac:dyDescent="0.25">
      <c r="F163" s="56"/>
    </row>
    <row r="164" spans="6:6" x14ac:dyDescent="0.25">
      <c r="F164" s="56"/>
    </row>
    <row r="165" spans="6:6" x14ac:dyDescent="0.25">
      <c r="F165" s="56"/>
    </row>
    <row r="166" spans="6:6" x14ac:dyDescent="0.25">
      <c r="F166" s="56"/>
    </row>
    <row r="167" spans="6:6" x14ac:dyDescent="0.25">
      <c r="F167" s="56"/>
    </row>
    <row r="168" spans="6:6" x14ac:dyDescent="0.25">
      <c r="F168" s="56"/>
    </row>
    <row r="169" spans="6:6" x14ac:dyDescent="0.25">
      <c r="F169" s="56"/>
    </row>
    <row r="170" spans="6:6" x14ac:dyDescent="0.25">
      <c r="F170" s="56"/>
    </row>
    <row r="171" spans="6:6" x14ac:dyDescent="0.25">
      <c r="F171" s="56"/>
    </row>
    <row r="172" spans="6:6" x14ac:dyDescent="0.25">
      <c r="F172" s="56"/>
    </row>
    <row r="173" spans="6:6" x14ac:dyDescent="0.25">
      <c r="F173" s="56"/>
    </row>
    <row r="174" spans="6:6" x14ac:dyDescent="0.25">
      <c r="F174" s="56"/>
    </row>
    <row r="175" spans="6:6" x14ac:dyDescent="0.25">
      <c r="F175" s="56"/>
    </row>
    <row r="176" spans="6:6" x14ac:dyDescent="0.25">
      <c r="F176" s="56"/>
    </row>
    <row r="177" spans="6:6" x14ac:dyDescent="0.25">
      <c r="F177" s="56"/>
    </row>
    <row r="178" spans="6:6" x14ac:dyDescent="0.25">
      <c r="F178" s="56"/>
    </row>
    <row r="179" spans="6:6" x14ac:dyDescent="0.25">
      <c r="F179" s="56"/>
    </row>
    <row r="180" spans="6:6" x14ac:dyDescent="0.25">
      <c r="F180" s="56"/>
    </row>
    <row r="181" spans="6:6" x14ac:dyDescent="0.25">
      <c r="F181" s="56"/>
    </row>
    <row r="182" spans="6:6" x14ac:dyDescent="0.25">
      <c r="F182" s="56"/>
    </row>
  </sheetData>
  <pageMargins left="0.7" right="0.7" top="0.75" bottom="0.75" header="0.3" footer="0.3"/>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heetViews>
  <sheetFormatPr baseColWidth="10" defaultColWidth="11.42578125" defaultRowHeight="14.25" x14ac:dyDescent="0.25"/>
  <cols>
    <col min="1" max="1" width="18.5703125" style="61" bestFit="1" customWidth="1"/>
    <col min="2" max="16384" width="11.42578125" style="61"/>
  </cols>
  <sheetData>
    <row r="1" spans="1:14" ht="15" x14ac:dyDescent="0.25">
      <c r="A1" s="62" t="s">
        <v>239</v>
      </c>
    </row>
    <row r="2" spans="1:14" ht="14.45" customHeight="1" x14ac:dyDescent="0.25">
      <c r="A2" s="130" t="s">
        <v>67</v>
      </c>
      <c r="B2" s="137" t="s">
        <v>237</v>
      </c>
      <c r="C2" s="132" t="s">
        <v>236</v>
      </c>
      <c r="D2" s="133"/>
      <c r="E2" s="134"/>
      <c r="F2" s="132" t="s">
        <v>247</v>
      </c>
      <c r="G2" s="135"/>
      <c r="H2" s="135"/>
      <c r="I2" s="136"/>
    </row>
    <row r="3" spans="1:14" s="64" customFormat="1" ht="57" x14ac:dyDescent="0.25">
      <c r="A3" s="131"/>
      <c r="B3" s="138"/>
      <c r="C3" s="101" t="s">
        <v>241</v>
      </c>
      <c r="D3" s="101" t="s">
        <v>240</v>
      </c>
      <c r="E3" s="101" t="s">
        <v>244</v>
      </c>
      <c r="F3" s="101" t="s">
        <v>242</v>
      </c>
      <c r="G3" s="101" t="s">
        <v>243</v>
      </c>
      <c r="H3" s="109" t="s">
        <v>245</v>
      </c>
      <c r="I3" s="110" t="s">
        <v>246</v>
      </c>
    </row>
    <row r="4" spans="1:14" x14ac:dyDescent="0.2">
      <c r="A4" s="61" t="s">
        <v>30</v>
      </c>
      <c r="B4" s="102">
        <v>504128</v>
      </c>
      <c r="C4" s="103">
        <v>5351</v>
      </c>
      <c r="D4" s="102">
        <f t="shared" ref="D4:D30" si="0">F4-C4</f>
        <v>16611</v>
      </c>
      <c r="E4" s="107">
        <f t="shared" ref="E4:E30" si="1">D4/B4*10000</f>
        <v>329.49965088231556</v>
      </c>
      <c r="F4" s="104">
        <v>21962</v>
      </c>
      <c r="G4" s="102">
        <v>21962</v>
      </c>
      <c r="H4" s="105">
        <f t="shared" ref="H4:H30" si="2">G4/B4*10000</f>
        <v>435.64332867843086</v>
      </c>
      <c r="I4" s="102">
        <f t="shared" ref="I4:I30" si="3">G4/B4*100000</f>
        <v>4356.4332867843086</v>
      </c>
    </row>
    <row r="5" spans="1:14" x14ac:dyDescent="0.2">
      <c r="A5" s="61" t="s">
        <v>6</v>
      </c>
      <c r="B5" s="102">
        <v>345525</v>
      </c>
      <c r="C5" s="103">
        <v>1915</v>
      </c>
      <c r="D5" s="102">
        <f t="shared" si="0"/>
        <v>12103</v>
      </c>
      <c r="E5" s="107">
        <f t="shared" si="1"/>
        <v>350.27856160914547</v>
      </c>
      <c r="F5" s="104">
        <v>14018</v>
      </c>
      <c r="G5" s="102">
        <v>14018</v>
      </c>
      <c r="H5" s="105">
        <f t="shared" si="2"/>
        <v>405.70146877939368</v>
      </c>
      <c r="I5" s="102">
        <f t="shared" si="3"/>
        <v>4057.0146877939369</v>
      </c>
    </row>
    <row r="6" spans="1:14" x14ac:dyDescent="0.2">
      <c r="A6" s="61" t="s">
        <v>28</v>
      </c>
      <c r="B6" s="102">
        <v>805098</v>
      </c>
      <c r="C6" s="103">
        <v>5455</v>
      </c>
      <c r="D6" s="102">
        <f t="shared" si="0"/>
        <v>21218</v>
      </c>
      <c r="E6" s="107">
        <f t="shared" si="1"/>
        <v>263.54555594474215</v>
      </c>
      <c r="F6" s="104">
        <v>26673</v>
      </c>
      <c r="G6" s="102">
        <v>26673</v>
      </c>
      <c r="H6" s="105">
        <f t="shared" si="2"/>
        <v>331.3012825767795</v>
      </c>
      <c r="I6" s="102">
        <f t="shared" si="3"/>
        <v>3313.0128257677952</v>
      </c>
    </row>
    <row r="7" spans="1:14" x14ac:dyDescent="0.2">
      <c r="A7" s="61" t="s">
        <v>1</v>
      </c>
      <c r="B7" s="102">
        <v>321783</v>
      </c>
      <c r="C7" s="103">
        <v>1158</v>
      </c>
      <c r="D7" s="102">
        <f t="shared" si="0"/>
        <v>8761</v>
      </c>
      <c r="E7" s="107">
        <f t="shared" si="1"/>
        <v>272.26422775597217</v>
      </c>
      <c r="F7" s="104">
        <v>9919</v>
      </c>
      <c r="G7" s="102">
        <v>9919</v>
      </c>
      <c r="H7" s="105">
        <f t="shared" si="2"/>
        <v>308.25121277382584</v>
      </c>
      <c r="I7" s="102">
        <f t="shared" si="3"/>
        <v>3082.5121277382582</v>
      </c>
    </row>
    <row r="8" spans="1:14" x14ac:dyDescent="0.2">
      <c r="A8" s="61" t="s">
        <v>29</v>
      </c>
      <c r="B8" s="102">
        <v>176496</v>
      </c>
      <c r="C8" s="103">
        <v>726</v>
      </c>
      <c r="D8" s="102">
        <f t="shared" si="0"/>
        <v>4344</v>
      </c>
      <c r="E8" s="107">
        <f t="shared" si="1"/>
        <v>246.12455806363883</v>
      </c>
      <c r="F8" s="104">
        <v>5070</v>
      </c>
      <c r="G8" s="102">
        <v>5070</v>
      </c>
      <c r="H8" s="105">
        <f t="shared" si="2"/>
        <v>287.25863475659503</v>
      </c>
      <c r="I8" s="102">
        <f t="shared" si="3"/>
        <v>2872.5863475659507</v>
      </c>
    </row>
    <row r="9" spans="1:14" x14ac:dyDescent="0.2">
      <c r="A9" s="61" t="s">
        <v>31</v>
      </c>
      <c r="B9" s="102">
        <v>73584</v>
      </c>
      <c r="C9" s="103">
        <v>200</v>
      </c>
      <c r="D9" s="102">
        <f t="shared" si="0"/>
        <v>1786</v>
      </c>
      <c r="E9" s="107">
        <f t="shared" si="1"/>
        <v>242.71580778430092</v>
      </c>
      <c r="F9" s="104">
        <v>1986</v>
      </c>
      <c r="G9" s="102">
        <v>1986</v>
      </c>
      <c r="H9" s="105">
        <f t="shared" si="2"/>
        <v>269.89562948467056</v>
      </c>
      <c r="I9" s="102">
        <f t="shared" si="3"/>
        <v>2698.9562948467055</v>
      </c>
    </row>
    <row r="10" spans="1:14" x14ac:dyDescent="0.2">
      <c r="A10" s="61" t="s">
        <v>27</v>
      </c>
      <c r="B10" s="102">
        <v>351491</v>
      </c>
      <c r="C10" s="103">
        <v>3315</v>
      </c>
      <c r="D10" s="102">
        <f t="shared" si="0"/>
        <v>4345</v>
      </c>
      <c r="E10" s="107">
        <f t="shared" si="1"/>
        <v>123.61625190972173</v>
      </c>
      <c r="F10" s="104">
        <v>7660</v>
      </c>
      <c r="G10" s="102">
        <v>7660</v>
      </c>
      <c r="H10" s="105">
        <f t="shared" si="2"/>
        <v>217.92876631265094</v>
      </c>
      <c r="I10" s="102">
        <f t="shared" si="3"/>
        <v>2179.2876631265094</v>
      </c>
    </row>
    <row r="11" spans="1:14" x14ac:dyDescent="0.2">
      <c r="A11" s="61" t="s">
        <v>22</v>
      </c>
      <c r="B11" s="102">
        <v>16128</v>
      </c>
      <c r="C11" s="106">
        <v>25</v>
      </c>
      <c r="D11" s="102">
        <f t="shared" si="0"/>
        <v>296</v>
      </c>
      <c r="E11" s="107">
        <f t="shared" si="1"/>
        <v>183.53174603174605</v>
      </c>
      <c r="F11" s="106">
        <v>321</v>
      </c>
      <c r="G11" s="102">
        <v>321</v>
      </c>
      <c r="H11" s="105">
        <f t="shared" si="2"/>
        <v>199.03273809523807</v>
      </c>
      <c r="I11" s="102">
        <f t="shared" si="3"/>
        <v>1990.3273809523807</v>
      </c>
    </row>
    <row r="12" spans="1:14" x14ac:dyDescent="0.2">
      <c r="A12" s="61" t="s">
        <v>12</v>
      </c>
      <c r="B12" s="102">
        <v>160480</v>
      </c>
      <c r="C12" s="103">
        <v>307</v>
      </c>
      <c r="D12" s="102">
        <f t="shared" si="0"/>
        <v>2835</v>
      </c>
      <c r="E12" s="107">
        <f t="shared" si="1"/>
        <v>176.65752741774676</v>
      </c>
      <c r="F12" s="104">
        <v>3142</v>
      </c>
      <c r="G12" s="102">
        <v>3142</v>
      </c>
      <c r="H12" s="105">
        <f t="shared" si="2"/>
        <v>195.78763708873379</v>
      </c>
      <c r="I12" s="102">
        <f t="shared" si="3"/>
        <v>1957.876370887338</v>
      </c>
    </row>
    <row r="13" spans="1:14" ht="15" x14ac:dyDescent="0.25">
      <c r="A13" s="62" t="s">
        <v>2</v>
      </c>
      <c r="B13" s="63">
        <v>8606033</v>
      </c>
      <c r="C13" s="63">
        <v>31018</v>
      </c>
      <c r="D13" s="63">
        <f t="shared" si="0"/>
        <v>134954</v>
      </c>
      <c r="E13" s="108">
        <f t="shared" si="1"/>
        <v>156.81324949602217</v>
      </c>
      <c r="F13" s="63">
        <v>165972</v>
      </c>
      <c r="G13" s="63">
        <v>165972</v>
      </c>
      <c r="H13" s="105">
        <f t="shared" si="2"/>
        <v>192.85540736364828</v>
      </c>
      <c r="I13" s="102">
        <f t="shared" si="3"/>
        <v>1928.5540736364826</v>
      </c>
    </row>
    <row r="14" spans="1:14" x14ac:dyDescent="0.2">
      <c r="A14" s="61" t="s">
        <v>23</v>
      </c>
      <c r="B14" s="102">
        <v>510734</v>
      </c>
      <c r="C14" s="103">
        <v>792</v>
      </c>
      <c r="D14" s="102">
        <f t="shared" si="0"/>
        <v>7330</v>
      </c>
      <c r="E14" s="107">
        <f t="shared" si="1"/>
        <v>143.51893549283972</v>
      </c>
      <c r="F14" s="104">
        <v>8122</v>
      </c>
      <c r="G14" s="102">
        <v>8122</v>
      </c>
      <c r="H14" s="105">
        <f t="shared" si="2"/>
        <v>159.02602920502648</v>
      </c>
      <c r="I14" s="102">
        <f t="shared" si="3"/>
        <v>1590.2602920502648</v>
      </c>
    </row>
    <row r="15" spans="1:14" ht="15" x14ac:dyDescent="0.2">
      <c r="A15" s="61" t="s">
        <v>8</v>
      </c>
      <c r="B15" s="102">
        <v>1539275</v>
      </c>
      <c r="C15" s="103">
        <v>3604</v>
      </c>
      <c r="D15" s="102">
        <f t="shared" si="0"/>
        <v>19234</v>
      </c>
      <c r="E15" s="107">
        <f t="shared" si="1"/>
        <v>124.95493008071982</v>
      </c>
      <c r="F15" s="104">
        <v>22838</v>
      </c>
      <c r="G15" s="102">
        <v>22838</v>
      </c>
      <c r="H15" s="105">
        <f t="shared" si="2"/>
        <v>148.36855012911923</v>
      </c>
      <c r="I15" s="102">
        <f t="shared" si="3"/>
        <v>1483.6855012911922</v>
      </c>
      <c r="J15" s="62"/>
      <c r="K15" s="62"/>
      <c r="L15" s="62"/>
      <c r="M15" s="62"/>
      <c r="N15" s="62"/>
    </row>
    <row r="16" spans="1:14" x14ac:dyDescent="0.2">
      <c r="A16" s="61" t="s">
        <v>16</v>
      </c>
      <c r="B16" s="102">
        <v>127642</v>
      </c>
      <c r="C16" s="103">
        <v>202</v>
      </c>
      <c r="D16" s="102">
        <f t="shared" si="0"/>
        <v>1574</v>
      </c>
      <c r="E16" s="107">
        <f t="shared" si="1"/>
        <v>123.31364284483163</v>
      </c>
      <c r="F16" s="104">
        <v>1776</v>
      </c>
      <c r="G16" s="102">
        <v>1776</v>
      </c>
      <c r="H16" s="105">
        <f t="shared" si="2"/>
        <v>139.1391548236474</v>
      </c>
      <c r="I16" s="102">
        <f t="shared" si="3"/>
        <v>1391.3915482364739</v>
      </c>
    </row>
    <row r="17" spans="1:14" x14ac:dyDescent="0.2">
      <c r="A17" s="61" t="s">
        <v>21</v>
      </c>
      <c r="B17" s="102">
        <v>55445</v>
      </c>
      <c r="C17" s="106">
        <v>100</v>
      </c>
      <c r="D17" s="102">
        <f t="shared" si="0"/>
        <v>632</v>
      </c>
      <c r="E17" s="107">
        <f t="shared" si="1"/>
        <v>113.98683379926052</v>
      </c>
      <c r="F17" s="106">
        <v>732</v>
      </c>
      <c r="G17" s="102">
        <v>732</v>
      </c>
      <c r="H17" s="105">
        <f t="shared" si="2"/>
        <v>132.02272522319416</v>
      </c>
      <c r="I17" s="102">
        <f t="shared" si="3"/>
        <v>1320.2272522319415</v>
      </c>
    </row>
    <row r="18" spans="1:14" x14ac:dyDescent="0.2">
      <c r="A18" s="61" t="s">
        <v>18</v>
      </c>
      <c r="B18" s="102">
        <v>195844</v>
      </c>
      <c r="C18" s="103">
        <v>978</v>
      </c>
      <c r="D18" s="102">
        <f t="shared" si="0"/>
        <v>1598</v>
      </c>
      <c r="E18" s="107">
        <f t="shared" si="1"/>
        <v>81.595555646330752</v>
      </c>
      <c r="F18" s="104">
        <v>2576</v>
      </c>
      <c r="G18" s="102">
        <v>2576</v>
      </c>
      <c r="H18" s="105">
        <f t="shared" si="2"/>
        <v>131.53326116705134</v>
      </c>
      <c r="I18" s="102">
        <f t="shared" si="3"/>
        <v>1315.3326116705134</v>
      </c>
    </row>
    <row r="19" spans="1:14" x14ac:dyDescent="0.2">
      <c r="A19" s="61" t="s">
        <v>9</v>
      </c>
      <c r="B19" s="102">
        <v>1039474</v>
      </c>
      <c r="C19" s="103">
        <v>1910</v>
      </c>
      <c r="D19" s="102">
        <f t="shared" si="0"/>
        <v>11674</v>
      </c>
      <c r="E19" s="107">
        <f t="shared" si="1"/>
        <v>112.30680132451604</v>
      </c>
      <c r="F19" s="104">
        <v>13584</v>
      </c>
      <c r="G19" s="102">
        <v>13584</v>
      </c>
      <c r="H19" s="105">
        <f t="shared" si="2"/>
        <v>130.68147928663922</v>
      </c>
      <c r="I19" s="102">
        <f t="shared" si="3"/>
        <v>1306.8147928663921</v>
      </c>
    </row>
    <row r="20" spans="1:14" x14ac:dyDescent="0.2">
      <c r="A20" s="61" t="s">
        <v>24</v>
      </c>
      <c r="B20" s="102">
        <v>199021</v>
      </c>
      <c r="C20" s="103">
        <v>827</v>
      </c>
      <c r="D20" s="102">
        <f t="shared" si="0"/>
        <v>1638</v>
      </c>
      <c r="E20" s="107">
        <f t="shared" si="1"/>
        <v>82.302872561187002</v>
      </c>
      <c r="F20" s="104">
        <v>2465</v>
      </c>
      <c r="G20" s="102">
        <v>2465</v>
      </c>
      <c r="H20" s="105">
        <f t="shared" si="2"/>
        <v>123.85627647333699</v>
      </c>
      <c r="I20" s="102">
        <f t="shared" si="3"/>
        <v>1238.5627647333699</v>
      </c>
    </row>
    <row r="21" spans="1:14" x14ac:dyDescent="0.2">
      <c r="A21" s="61" t="s">
        <v>11</v>
      </c>
      <c r="B21" s="102">
        <v>36703</v>
      </c>
      <c r="C21" s="103">
        <v>93</v>
      </c>
      <c r="D21" s="102">
        <f t="shared" si="0"/>
        <v>330</v>
      </c>
      <c r="E21" s="107">
        <f t="shared" si="1"/>
        <v>89.910906465411543</v>
      </c>
      <c r="F21" s="106">
        <v>423</v>
      </c>
      <c r="G21" s="102">
        <v>423</v>
      </c>
      <c r="H21" s="105">
        <f t="shared" si="2"/>
        <v>115.24943465111843</v>
      </c>
      <c r="I21" s="102">
        <f t="shared" si="3"/>
        <v>1152.4943465111844</v>
      </c>
    </row>
    <row r="22" spans="1:14" x14ac:dyDescent="0.2">
      <c r="A22" s="61" t="s">
        <v>25</v>
      </c>
      <c r="B22" s="102">
        <v>685845</v>
      </c>
      <c r="C22" s="103">
        <v>1212</v>
      </c>
      <c r="D22" s="102">
        <f t="shared" si="0"/>
        <v>6576</v>
      </c>
      <c r="E22" s="107">
        <f t="shared" si="1"/>
        <v>95.881722546639537</v>
      </c>
      <c r="F22" s="104">
        <v>7788</v>
      </c>
      <c r="G22" s="102">
        <v>7788</v>
      </c>
      <c r="H22" s="105">
        <f t="shared" si="2"/>
        <v>113.55335389191436</v>
      </c>
      <c r="I22" s="102">
        <f t="shared" si="3"/>
        <v>1135.5335389191434</v>
      </c>
    </row>
    <row r="23" spans="1:14" x14ac:dyDescent="0.2">
      <c r="A23" s="61" t="s">
        <v>26</v>
      </c>
      <c r="B23" s="102">
        <v>279547</v>
      </c>
      <c r="C23" s="103">
        <v>381</v>
      </c>
      <c r="D23" s="102">
        <f t="shared" si="0"/>
        <v>2782</v>
      </c>
      <c r="E23" s="107">
        <f t="shared" si="1"/>
        <v>99.518149005355085</v>
      </c>
      <c r="F23" s="104">
        <v>3163</v>
      </c>
      <c r="G23" s="102">
        <v>3163</v>
      </c>
      <c r="H23" s="105">
        <f t="shared" si="2"/>
        <v>113.14734194965426</v>
      </c>
      <c r="I23" s="102">
        <f t="shared" si="3"/>
        <v>1131.4734194965426</v>
      </c>
    </row>
    <row r="24" spans="1:14" x14ac:dyDescent="0.2">
      <c r="A24" s="61" t="s">
        <v>15</v>
      </c>
      <c r="B24" s="102">
        <v>40590</v>
      </c>
      <c r="C24" s="106">
        <v>128</v>
      </c>
      <c r="D24" s="102">
        <f t="shared" si="0"/>
        <v>323</v>
      </c>
      <c r="E24" s="107">
        <f t="shared" si="1"/>
        <v>79.576250307957636</v>
      </c>
      <c r="F24" s="106">
        <v>451</v>
      </c>
      <c r="G24" s="102">
        <v>451</v>
      </c>
      <c r="H24" s="105">
        <f t="shared" si="2"/>
        <v>111.11111111111111</v>
      </c>
      <c r="I24" s="102">
        <f t="shared" si="3"/>
        <v>1111.1111111111111</v>
      </c>
    </row>
    <row r="25" spans="1:14" x14ac:dyDescent="0.2">
      <c r="A25" s="61" t="s">
        <v>10</v>
      </c>
      <c r="B25" s="102">
        <v>413120</v>
      </c>
      <c r="C25" s="103">
        <v>735</v>
      </c>
      <c r="D25" s="102">
        <f t="shared" si="0"/>
        <v>3826</v>
      </c>
      <c r="E25" s="107">
        <f t="shared" si="1"/>
        <v>92.612316034082099</v>
      </c>
      <c r="F25" s="106">
        <v>4561</v>
      </c>
      <c r="G25" s="102">
        <v>4561</v>
      </c>
      <c r="H25" s="105">
        <f t="shared" si="2"/>
        <v>110.40375677769171</v>
      </c>
      <c r="I25" s="102">
        <f t="shared" si="3"/>
        <v>1104.0375677769171</v>
      </c>
    </row>
    <row r="26" spans="1:14" x14ac:dyDescent="0.2">
      <c r="A26" s="61" t="s">
        <v>14</v>
      </c>
      <c r="B26" s="102">
        <v>43087</v>
      </c>
      <c r="C26" s="103">
        <v>124</v>
      </c>
      <c r="D26" s="102">
        <f t="shared" si="0"/>
        <v>349</v>
      </c>
      <c r="E26" s="107">
        <f t="shared" si="1"/>
        <v>80.998909183744516</v>
      </c>
      <c r="F26" s="104">
        <v>473</v>
      </c>
      <c r="G26" s="102">
        <v>473</v>
      </c>
      <c r="H26" s="105">
        <f t="shared" si="2"/>
        <v>109.77789124329846</v>
      </c>
      <c r="I26" s="102">
        <f t="shared" si="3"/>
        <v>1097.7789124329845</v>
      </c>
    </row>
    <row r="27" spans="1:14" x14ac:dyDescent="0.2">
      <c r="A27" s="61" t="s">
        <v>13</v>
      </c>
      <c r="B27" s="102">
        <v>37930</v>
      </c>
      <c r="C27" s="106">
        <v>82</v>
      </c>
      <c r="D27" s="102">
        <f t="shared" si="0"/>
        <v>332</v>
      </c>
      <c r="E27" s="107">
        <f t="shared" si="1"/>
        <v>87.529659899815442</v>
      </c>
      <c r="F27" s="106">
        <v>414</v>
      </c>
      <c r="G27" s="102">
        <v>414</v>
      </c>
      <c r="H27" s="105">
        <f t="shared" si="2"/>
        <v>109.14843132085421</v>
      </c>
      <c r="I27" s="102">
        <f t="shared" si="3"/>
        <v>1091.4843132085421</v>
      </c>
    </row>
    <row r="28" spans="1:14" x14ac:dyDescent="0.2">
      <c r="A28" s="61" t="s">
        <v>19</v>
      </c>
      <c r="B28" s="102">
        <v>289468</v>
      </c>
      <c r="C28" s="103">
        <v>880</v>
      </c>
      <c r="D28" s="102">
        <f t="shared" si="0"/>
        <v>1909</v>
      </c>
      <c r="E28" s="107">
        <f t="shared" si="1"/>
        <v>65.948567717329723</v>
      </c>
      <c r="F28" s="104">
        <v>2789</v>
      </c>
      <c r="G28" s="102">
        <v>2789</v>
      </c>
      <c r="H28" s="105">
        <f t="shared" si="2"/>
        <v>96.349164674506341</v>
      </c>
      <c r="I28" s="102">
        <f t="shared" si="3"/>
        <v>963.49164674506346</v>
      </c>
    </row>
    <row r="29" spans="1:14" x14ac:dyDescent="0.2">
      <c r="A29" s="61" t="s">
        <v>17</v>
      </c>
      <c r="B29" s="102">
        <v>275247</v>
      </c>
      <c r="C29" s="106">
        <v>440</v>
      </c>
      <c r="D29" s="102">
        <f t="shared" si="0"/>
        <v>1970</v>
      </c>
      <c r="E29" s="107">
        <f t="shared" si="1"/>
        <v>71.572078896409408</v>
      </c>
      <c r="F29" s="106">
        <v>2410</v>
      </c>
      <c r="G29" s="102">
        <v>2410</v>
      </c>
      <c r="H29" s="105">
        <f t="shared" si="2"/>
        <v>87.557720883424707</v>
      </c>
      <c r="I29" s="102">
        <f t="shared" si="3"/>
        <v>875.57720883424702</v>
      </c>
    </row>
    <row r="30" spans="1:14" s="62" customFormat="1" ht="15" x14ac:dyDescent="0.2">
      <c r="A30" s="61" t="s">
        <v>20</v>
      </c>
      <c r="B30" s="102">
        <v>82348</v>
      </c>
      <c r="C30" s="106">
        <v>78</v>
      </c>
      <c r="D30" s="102">
        <f t="shared" si="0"/>
        <v>578</v>
      </c>
      <c r="E30" s="107">
        <f t="shared" si="1"/>
        <v>70.189925681255161</v>
      </c>
      <c r="F30" s="106">
        <v>656</v>
      </c>
      <c r="G30" s="102">
        <v>656</v>
      </c>
      <c r="H30" s="105">
        <f t="shared" si="2"/>
        <v>79.661922572497204</v>
      </c>
      <c r="I30" s="102">
        <f t="shared" si="3"/>
        <v>796.61922572497201</v>
      </c>
      <c r="J30" s="61"/>
      <c r="K30" s="61"/>
      <c r="L30" s="61"/>
      <c r="M30" s="61"/>
      <c r="N30" s="61"/>
    </row>
    <row r="32" spans="1:14" x14ac:dyDescent="0.25">
      <c r="A32" s="111" t="s">
        <v>238</v>
      </c>
      <c r="B32" s="112">
        <f>B13-SUM(B4:B12,B14:B30)</f>
        <v>0</v>
      </c>
      <c r="C32" s="112">
        <f t="shared" ref="C32:G32" si="4">C13-SUM(C4:C12,C14:C30)</f>
        <v>0</v>
      </c>
      <c r="D32" s="112">
        <f t="shared" si="4"/>
        <v>0</v>
      </c>
      <c r="E32" s="112"/>
      <c r="F32" s="112">
        <f t="shared" si="4"/>
        <v>0</v>
      </c>
      <c r="G32" s="112">
        <f t="shared" si="4"/>
        <v>0</v>
      </c>
      <c r="H32" s="112"/>
      <c r="I32" s="112"/>
    </row>
    <row r="34" spans="1:2" x14ac:dyDescent="0.2">
      <c r="A34" s="106"/>
      <c r="B34" s="100" t="s">
        <v>249</v>
      </c>
    </row>
    <row r="35" spans="1:2" x14ac:dyDescent="0.25">
      <c r="A35" s="113"/>
      <c r="B35" s="100" t="s">
        <v>248</v>
      </c>
    </row>
  </sheetData>
  <sortState ref="A4:N30">
    <sortCondition descending="1" ref="H4:H30"/>
  </sortState>
  <mergeCells count="4">
    <mergeCell ref="A2:A3"/>
    <mergeCell ref="C2:E2"/>
    <mergeCell ref="F2:I2"/>
    <mergeCell ref="B2:B3"/>
  </mergeCell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8"/>
  <sheetViews>
    <sheetView zoomScaleNormal="100" workbookViewId="0"/>
  </sheetViews>
  <sheetFormatPr baseColWidth="10" defaultColWidth="11.42578125" defaultRowHeight="11.25" x14ac:dyDescent="0.2"/>
  <cols>
    <col min="1" max="1" width="4.42578125" style="77" bestFit="1" customWidth="1"/>
    <col min="2" max="2" width="5.85546875" style="77" customWidth="1"/>
    <col min="3" max="3" width="7.7109375" style="77" customWidth="1"/>
    <col min="4" max="4" width="6.7109375" style="77" bestFit="1" customWidth="1"/>
    <col min="5" max="12" width="11.42578125" style="77" customWidth="1"/>
    <col min="13" max="16384" width="11.42578125" style="77"/>
  </cols>
  <sheetData>
    <row r="1" spans="1:11" ht="12" thickBot="1" x14ac:dyDescent="0.25">
      <c r="A1" s="115" t="s">
        <v>251</v>
      </c>
    </row>
    <row r="2" spans="1:11" ht="12" thickBot="1" x14ac:dyDescent="0.25">
      <c r="E2" s="139" t="s">
        <v>32</v>
      </c>
      <c r="F2" s="140"/>
      <c r="G2" s="139" t="s">
        <v>90</v>
      </c>
      <c r="H2" s="141"/>
    </row>
    <row r="3" spans="1:11" x14ac:dyDescent="0.2">
      <c r="G3" s="114">
        <v>321783</v>
      </c>
      <c r="H3" s="114">
        <v>8606033</v>
      </c>
    </row>
    <row r="4" spans="1:11" ht="45" x14ac:dyDescent="0.2">
      <c r="B4" s="77" t="s">
        <v>89</v>
      </c>
      <c r="C4" s="77" t="s">
        <v>62</v>
      </c>
      <c r="D4" s="78" t="s">
        <v>91</v>
      </c>
      <c r="E4" s="77" t="s">
        <v>1</v>
      </c>
      <c r="F4" s="77" t="s">
        <v>2</v>
      </c>
      <c r="G4" s="77" t="s">
        <v>1</v>
      </c>
      <c r="H4" s="77" t="s">
        <v>2</v>
      </c>
      <c r="J4" s="78" t="s">
        <v>100</v>
      </c>
    </row>
    <row r="5" spans="1:11" x14ac:dyDescent="0.2">
      <c r="A5" s="77">
        <v>2015</v>
      </c>
      <c r="B5" s="77">
        <v>2015</v>
      </c>
      <c r="C5" s="73">
        <v>1</v>
      </c>
      <c r="D5" s="73" t="str">
        <f>CONCATENATE(B5,"-",C5)</f>
        <v>2015-1</v>
      </c>
      <c r="E5" s="75">
        <v>43</v>
      </c>
      <c r="F5" s="75">
        <v>1423</v>
      </c>
      <c r="G5" s="75">
        <f t="shared" ref="G5:G68" si="0">E5/$G$3*100000</f>
        <v>13.363042795921476</v>
      </c>
      <c r="H5" s="75">
        <f t="shared" ref="H5:H68" si="1">F5/$H$3*100000</f>
        <v>16.534912194735949</v>
      </c>
      <c r="J5" s="77" t="s">
        <v>3</v>
      </c>
      <c r="K5" s="77" t="s">
        <v>92</v>
      </c>
    </row>
    <row r="6" spans="1:11" x14ac:dyDescent="0.2">
      <c r="B6" s="77">
        <v>2015</v>
      </c>
      <c r="C6" s="73">
        <v>2</v>
      </c>
      <c r="D6" s="73" t="str">
        <f t="shared" ref="D6:D69" si="2">CONCATENATE(B6,"-",C6)</f>
        <v>2015-2</v>
      </c>
      <c r="E6" s="75">
        <v>42</v>
      </c>
      <c r="F6" s="75">
        <v>1494</v>
      </c>
      <c r="G6" s="75">
        <f t="shared" si="0"/>
        <v>13.05227435880702</v>
      </c>
      <c r="H6" s="75">
        <f t="shared" si="1"/>
        <v>17.359914841135282</v>
      </c>
      <c r="J6" s="77" t="s">
        <v>4</v>
      </c>
      <c r="K6" s="77" t="s">
        <v>5</v>
      </c>
    </row>
    <row r="7" spans="1:11" x14ac:dyDescent="0.2">
      <c r="B7" s="77">
        <v>2015</v>
      </c>
      <c r="C7" s="73">
        <v>3</v>
      </c>
      <c r="D7" s="73" t="str">
        <f t="shared" si="2"/>
        <v>2015-3</v>
      </c>
      <c r="E7" s="75">
        <v>48</v>
      </c>
      <c r="F7" s="75">
        <v>1524</v>
      </c>
      <c r="G7" s="75">
        <f t="shared" si="0"/>
        <v>14.916884981493739</v>
      </c>
      <c r="H7" s="75">
        <f t="shared" si="1"/>
        <v>17.70850750862796</v>
      </c>
      <c r="J7" s="77">
        <f>IFERROR(MATCH($K$5,$D$5:$D$303,0), 0)</f>
        <v>273</v>
      </c>
      <c r="K7" s="77">
        <v>0</v>
      </c>
    </row>
    <row r="8" spans="1:11" x14ac:dyDescent="0.2">
      <c r="B8" s="77">
        <v>2015</v>
      </c>
      <c r="C8" s="73">
        <v>4</v>
      </c>
      <c r="D8" s="73" t="str">
        <f t="shared" si="2"/>
        <v>2015-4</v>
      </c>
      <c r="E8" s="75">
        <v>38</v>
      </c>
      <c r="F8" s="75">
        <v>1480</v>
      </c>
      <c r="G8" s="75">
        <f t="shared" si="0"/>
        <v>11.80920061034921</v>
      </c>
      <c r="H8" s="75">
        <f t="shared" si="1"/>
        <v>17.197238262972032</v>
      </c>
      <c r="J8" s="77">
        <f>IFERROR(MATCH($K$5,$D$5:$D$303,0), 0)</f>
        <v>273</v>
      </c>
      <c r="K8" s="77">
        <v>1</v>
      </c>
    </row>
    <row r="9" spans="1:11" x14ac:dyDescent="0.2">
      <c r="B9" s="77">
        <v>2015</v>
      </c>
      <c r="C9" s="73">
        <v>5</v>
      </c>
      <c r="D9" s="73" t="str">
        <f t="shared" si="2"/>
        <v>2015-5</v>
      </c>
      <c r="E9" s="75">
        <v>40</v>
      </c>
      <c r="F9" s="75">
        <v>1590</v>
      </c>
      <c r="G9" s="75">
        <f t="shared" si="0"/>
        <v>12.430737484578117</v>
      </c>
      <c r="H9" s="75">
        <f t="shared" si="1"/>
        <v>18.475411377111847</v>
      </c>
    </row>
    <row r="10" spans="1:11" x14ac:dyDescent="0.2">
      <c r="B10" s="77">
        <v>2015</v>
      </c>
      <c r="C10" s="73">
        <v>6</v>
      </c>
      <c r="D10" s="73" t="str">
        <f t="shared" si="2"/>
        <v>2015-6</v>
      </c>
      <c r="E10" s="75">
        <v>55</v>
      </c>
      <c r="F10" s="75">
        <v>1656</v>
      </c>
      <c r="G10" s="75">
        <f t="shared" si="0"/>
        <v>17.092264041294911</v>
      </c>
      <c r="H10" s="75">
        <f t="shared" si="1"/>
        <v>19.242315245595737</v>
      </c>
      <c r="J10" s="77" t="s">
        <v>96</v>
      </c>
    </row>
    <row r="11" spans="1:11" x14ac:dyDescent="0.2">
      <c r="B11" s="77">
        <v>2015</v>
      </c>
      <c r="C11" s="73">
        <v>7</v>
      </c>
      <c r="D11" s="73" t="str">
        <f t="shared" si="2"/>
        <v>2015-7</v>
      </c>
      <c r="E11" s="75">
        <v>53</v>
      </c>
      <c r="F11" s="75">
        <v>1805</v>
      </c>
      <c r="G11" s="75">
        <f t="shared" si="0"/>
        <v>16.470727167066002</v>
      </c>
      <c r="H11" s="75">
        <f t="shared" si="1"/>
        <v>20.973658827476029</v>
      </c>
      <c r="J11" s="77" t="s">
        <v>250</v>
      </c>
    </row>
    <row r="12" spans="1:11" x14ac:dyDescent="0.2">
      <c r="B12" s="77">
        <v>2015</v>
      </c>
      <c r="C12" s="73">
        <v>8</v>
      </c>
      <c r="D12" s="73" t="str">
        <f t="shared" si="2"/>
        <v>2015-8</v>
      </c>
      <c r="E12" s="75">
        <v>66</v>
      </c>
      <c r="F12" s="75">
        <v>1772</v>
      </c>
      <c r="G12" s="75">
        <f t="shared" si="0"/>
        <v>20.510716849553891</v>
      </c>
      <c r="H12" s="75">
        <f t="shared" si="1"/>
        <v>20.590206893234082</v>
      </c>
      <c r="J12" s="77" t="s">
        <v>93</v>
      </c>
    </row>
    <row r="13" spans="1:11" x14ac:dyDescent="0.2">
      <c r="B13" s="77">
        <v>2015</v>
      </c>
      <c r="C13" s="73">
        <v>9</v>
      </c>
      <c r="D13" s="73" t="str">
        <f t="shared" si="2"/>
        <v>2015-9</v>
      </c>
      <c r="E13" s="75">
        <v>65</v>
      </c>
      <c r="F13" s="75">
        <v>1729</v>
      </c>
      <c r="G13" s="75">
        <f t="shared" si="0"/>
        <v>20.19994841243944</v>
      </c>
      <c r="H13" s="75">
        <f t="shared" si="1"/>
        <v>20.090557403161249</v>
      </c>
      <c r="J13" s="77" t="s">
        <v>94</v>
      </c>
    </row>
    <row r="14" spans="1:11" x14ac:dyDescent="0.2">
      <c r="B14" s="77">
        <v>2015</v>
      </c>
      <c r="C14" s="73">
        <v>10</v>
      </c>
      <c r="D14" s="73" t="str">
        <f t="shared" si="2"/>
        <v>2015-10</v>
      </c>
      <c r="E14" s="75">
        <v>48</v>
      </c>
      <c r="F14" s="75">
        <v>1549</v>
      </c>
      <c r="G14" s="75">
        <f t="shared" si="0"/>
        <v>14.916884981493739</v>
      </c>
      <c r="H14" s="75">
        <f t="shared" si="1"/>
        <v>17.999001398205188</v>
      </c>
      <c r="J14" s="77" t="s">
        <v>95</v>
      </c>
    </row>
    <row r="15" spans="1:11" x14ac:dyDescent="0.2">
      <c r="B15" s="77">
        <v>2015</v>
      </c>
      <c r="C15" s="73">
        <v>11</v>
      </c>
      <c r="D15" s="73" t="str">
        <f t="shared" si="2"/>
        <v>2015-11</v>
      </c>
      <c r="E15" s="75">
        <v>39</v>
      </c>
      <c r="F15" s="75">
        <v>1541</v>
      </c>
      <c r="G15" s="75">
        <f t="shared" si="0"/>
        <v>12.119969047463663</v>
      </c>
      <c r="H15" s="75">
        <f t="shared" si="1"/>
        <v>17.906043353540475</v>
      </c>
      <c r="J15" s="77" t="s">
        <v>97</v>
      </c>
    </row>
    <row r="16" spans="1:11" x14ac:dyDescent="0.2">
      <c r="B16" s="77">
        <v>2015</v>
      </c>
      <c r="C16" s="73">
        <v>12</v>
      </c>
      <c r="D16" s="73" t="str">
        <f t="shared" si="2"/>
        <v>2015-12</v>
      </c>
      <c r="E16" s="75">
        <v>49</v>
      </c>
      <c r="F16" s="75">
        <v>1435</v>
      </c>
      <c r="G16" s="75">
        <f t="shared" si="0"/>
        <v>15.227653418608192</v>
      </c>
      <c r="H16" s="75">
        <f t="shared" si="1"/>
        <v>16.67434926173302</v>
      </c>
      <c r="J16" s="77" t="s">
        <v>98</v>
      </c>
    </row>
    <row r="17" spans="2:10" x14ac:dyDescent="0.2">
      <c r="B17" s="77">
        <v>2015</v>
      </c>
      <c r="C17" s="73">
        <v>13</v>
      </c>
      <c r="D17" s="73" t="str">
        <f t="shared" si="2"/>
        <v>2015-13</v>
      </c>
      <c r="E17" s="75">
        <v>41</v>
      </c>
      <c r="F17" s="75">
        <v>1293</v>
      </c>
      <c r="G17" s="75">
        <f t="shared" si="0"/>
        <v>12.741505921692569</v>
      </c>
      <c r="H17" s="75">
        <f t="shared" si="1"/>
        <v>15.024343968934351</v>
      </c>
      <c r="J17" s="77" t="s">
        <v>99</v>
      </c>
    </row>
    <row r="18" spans="2:10" x14ac:dyDescent="0.2">
      <c r="B18" s="77">
        <v>2015</v>
      </c>
      <c r="C18" s="73">
        <v>14</v>
      </c>
      <c r="D18" s="73" t="str">
        <f t="shared" si="2"/>
        <v>2015-14</v>
      </c>
      <c r="E18" s="75">
        <v>43</v>
      </c>
      <c r="F18" s="75">
        <v>1302</v>
      </c>
      <c r="G18" s="75">
        <f t="shared" si="0"/>
        <v>13.363042795921476</v>
      </c>
      <c r="H18" s="75">
        <f t="shared" si="1"/>
        <v>15.128921769182153</v>
      </c>
    </row>
    <row r="19" spans="2:10" x14ac:dyDescent="0.2">
      <c r="B19" s="77">
        <v>2015</v>
      </c>
      <c r="C19" s="73">
        <v>15</v>
      </c>
      <c r="D19" s="73" t="str">
        <f t="shared" si="2"/>
        <v>2015-15</v>
      </c>
      <c r="E19" s="75">
        <v>31</v>
      </c>
      <c r="F19" s="75">
        <v>1229</v>
      </c>
      <c r="G19" s="75">
        <f t="shared" si="0"/>
        <v>9.6338215505480402</v>
      </c>
      <c r="H19" s="75">
        <f t="shared" si="1"/>
        <v>14.280679611616641</v>
      </c>
    </row>
    <row r="20" spans="2:10" x14ac:dyDescent="0.2">
      <c r="B20" s="77">
        <v>2015</v>
      </c>
      <c r="C20" s="73">
        <v>16</v>
      </c>
      <c r="D20" s="73" t="str">
        <f t="shared" si="2"/>
        <v>2015-16</v>
      </c>
      <c r="E20" s="75">
        <v>44</v>
      </c>
      <c r="F20" s="75">
        <v>1284</v>
      </c>
      <c r="G20" s="75">
        <f t="shared" si="0"/>
        <v>13.673811233035927</v>
      </c>
      <c r="H20" s="75">
        <f t="shared" si="1"/>
        <v>14.919766168686548</v>
      </c>
    </row>
    <row r="21" spans="2:10" x14ac:dyDescent="0.2">
      <c r="B21" s="77">
        <v>2015</v>
      </c>
      <c r="C21" s="73">
        <v>17</v>
      </c>
      <c r="D21" s="73" t="str">
        <f t="shared" si="2"/>
        <v>2015-17</v>
      </c>
      <c r="E21" s="75">
        <v>35</v>
      </c>
      <c r="F21" s="75">
        <v>1215</v>
      </c>
      <c r="G21" s="75">
        <f t="shared" si="0"/>
        <v>10.876895299005852</v>
      </c>
      <c r="H21" s="75">
        <f t="shared" si="1"/>
        <v>14.118003033453393</v>
      </c>
    </row>
    <row r="22" spans="2:10" x14ac:dyDescent="0.2">
      <c r="B22" s="77">
        <v>2015</v>
      </c>
      <c r="C22" s="73">
        <v>18</v>
      </c>
      <c r="D22" s="73" t="str">
        <f t="shared" si="2"/>
        <v>2015-18</v>
      </c>
      <c r="E22" s="75">
        <v>36</v>
      </c>
      <c r="F22" s="75">
        <v>1275</v>
      </c>
      <c r="G22" s="75">
        <f t="shared" si="0"/>
        <v>11.187663736120305</v>
      </c>
      <c r="H22" s="75">
        <f t="shared" si="1"/>
        <v>14.815188368438745</v>
      </c>
    </row>
    <row r="23" spans="2:10" x14ac:dyDescent="0.2">
      <c r="B23" s="77">
        <v>2015</v>
      </c>
      <c r="C23" s="73">
        <v>19</v>
      </c>
      <c r="D23" s="73" t="str">
        <f t="shared" si="2"/>
        <v>2015-19</v>
      </c>
      <c r="E23" s="75">
        <v>33</v>
      </c>
      <c r="F23" s="75">
        <v>1161</v>
      </c>
      <c r="G23" s="75">
        <f t="shared" si="0"/>
        <v>10.255358424776945</v>
      </c>
      <c r="H23" s="75">
        <f t="shared" si="1"/>
        <v>13.490536231966574</v>
      </c>
    </row>
    <row r="24" spans="2:10" x14ac:dyDescent="0.2">
      <c r="B24" s="77">
        <v>2015</v>
      </c>
      <c r="C24" s="73">
        <v>20</v>
      </c>
      <c r="D24" s="73" t="str">
        <f t="shared" si="2"/>
        <v>2015-20</v>
      </c>
      <c r="E24" s="75">
        <v>27</v>
      </c>
      <c r="F24" s="75">
        <v>1152</v>
      </c>
      <c r="G24" s="75">
        <f t="shared" si="0"/>
        <v>8.3907478020902282</v>
      </c>
      <c r="H24" s="75">
        <f t="shared" si="1"/>
        <v>13.385958431718771</v>
      </c>
    </row>
    <row r="25" spans="2:10" x14ac:dyDescent="0.2">
      <c r="B25" s="77">
        <v>2015</v>
      </c>
      <c r="C25" s="73">
        <v>21</v>
      </c>
      <c r="D25" s="73" t="str">
        <f t="shared" si="2"/>
        <v>2015-21</v>
      </c>
      <c r="E25" s="75">
        <v>45</v>
      </c>
      <c r="F25" s="75">
        <v>1129</v>
      </c>
      <c r="G25" s="75">
        <f t="shared" si="0"/>
        <v>13.98457967015038</v>
      </c>
      <c r="H25" s="75">
        <f t="shared" si="1"/>
        <v>13.11870405330772</v>
      </c>
    </row>
    <row r="26" spans="2:10" x14ac:dyDescent="0.2">
      <c r="B26" s="77">
        <v>2015</v>
      </c>
      <c r="C26" s="73">
        <v>22</v>
      </c>
      <c r="D26" s="73" t="str">
        <f t="shared" si="2"/>
        <v>2015-22</v>
      </c>
      <c r="E26" s="75">
        <v>25</v>
      </c>
      <c r="F26" s="75">
        <v>1099</v>
      </c>
      <c r="G26" s="75">
        <f t="shared" si="0"/>
        <v>7.7692109278613231</v>
      </c>
      <c r="H26" s="75">
        <f t="shared" si="1"/>
        <v>12.770111385815046</v>
      </c>
    </row>
    <row r="27" spans="2:10" x14ac:dyDescent="0.2">
      <c r="B27" s="77">
        <v>2015</v>
      </c>
      <c r="C27" s="73">
        <v>23</v>
      </c>
      <c r="D27" s="73" t="str">
        <f t="shared" si="2"/>
        <v>2015-23</v>
      </c>
      <c r="E27" s="75">
        <v>34</v>
      </c>
      <c r="F27" s="75">
        <v>1171</v>
      </c>
      <c r="G27" s="75">
        <f t="shared" si="0"/>
        <v>10.5661268618914</v>
      </c>
      <c r="H27" s="75">
        <f t="shared" si="1"/>
        <v>13.606733787797467</v>
      </c>
    </row>
    <row r="28" spans="2:10" x14ac:dyDescent="0.2">
      <c r="B28" s="77">
        <v>2015</v>
      </c>
      <c r="C28" s="73">
        <v>24</v>
      </c>
      <c r="D28" s="73" t="str">
        <f t="shared" si="2"/>
        <v>2015-24</v>
      </c>
      <c r="E28" s="75">
        <v>29</v>
      </c>
      <c r="F28" s="75">
        <v>1169</v>
      </c>
      <c r="G28" s="75">
        <f t="shared" si="0"/>
        <v>9.0122846763191351</v>
      </c>
      <c r="H28" s="75">
        <f t="shared" si="1"/>
        <v>13.583494276631288</v>
      </c>
    </row>
    <row r="29" spans="2:10" x14ac:dyDescent="0.2">
      <c r="B29" s="77">
        <v>2015</v>
      </c>
      <c r="C29" s="73">
        <v>25</v>
      </c>
      <c r="D29" s="73" t="str">
        <f t="shared" si="2"/>
        <v>2015-25</v>
      </c>
      <c r="E29" s="75">
        <v>33</v>
      </c>
      <c r="F29" s="75">
        <v>1100</v>
      </c>
      <c r="G29" s="75">
        <f t="shared" si="0"/>
        <v>10.255358424776945</v>
      </c>
      <c r="H29" s="75">
        <f t="shared" si="1"/>
        <v>12.781731141398135</v>
      </c>
    </row>
    <row r="30" spans="2:10" x14ac:dyDescent="0.2">
      <c r="B30" s="77">
        <v>2015</v>
      </c>
      <c r="C30" s="73">
        <v>26</v>
      </c>
      <c r="D30" s="73" t="str">
        <f t="shared" si="2"/>
        <v>2015-26</v>
      </c>
      <c r="E30" s="75">
        <v>41</v>
      </c>
      <c r="F30" s="75">
        <v>1197</v>
      </c>
      <c r="G30" s="75">
        <f t="shared" si="0"/>
        <v>12.741505921692569</v>
      </c>
      <c r="H30" s="75">
        <f t="shared" si="1"/>
        <v>13.908847432957787</v>
      </c>
    </row>
    <row r="31" spans="2:10" x14ac:dyDescent="0.2">
      <c r="B31" s="77">
        <v>2015</v>
      </c>
      <c r="C31" s="73">
        <v>27</v>
      </c>
      <c r="D31" s="73" t="str">
        <f t="shared" si="2"/>
        <v>2015-27</v>
      </c>
      <c r="E31" s="75">
        <v>32</v>
      </c>
      <c r="F31" s="75">
        <v>1295</v>
      </c>
      <c r="G31" s="75">
        <f t="shared" si="0"/>
        <v>9.9445899876624928</v>
      </c>
      <c r="H31" s="75">
        <f t="shared" si="1"/>
        <v>15.047583480100529</v>
      </c>
    </row>
    <row r="32" spans="2:10" x14ac:dyDescent="0.2">
      <c r="B32" s="77">
        <v>2015</v>
      </c>
      <c r="C32" s="73">
        <v>28</v>
      </c>
      <c r="D32" s="73" t="str">
        <f t="shared" si="2"/>
        <v>2015-28</v>
      </c>
      <c r="E32" s="75">
        <v>40</v>
      </c>
      <c r="F32" s="75">
        <v>1358</v>
      </c>
      <c r="G32" s="75">
        <f t="shared" si="0"/>
        <v>12.430737484578117</v>
      </c>
      <c r="H32" s="75">
        <f t="shared" si="1"/>
        <v>15.779628081835149</v>
      </c>
    </row>
    <row r="33" spans="2:8" x14ac:dyDescent="0.2">
      <c r="B33" s="77">
        <v>2015</v>
      </c>
      <c r="C33" s="73">
        <v>29</v>
      </c>
      <c r="D33" s="73" t="str">
        <f t="shared" si="2"/>
        <v>2015-29</v>
      </c>
      <c r="E33" s="75">
        <v>39</v>
      </c>
      <c r="F33" s="75">
        <v>1295</v>
      </c>
      <c r="G33" s="75">
        <f t="shared" si="0"/>
        <v>12.119969047463663</v>
      </c>
      <c r="H33" s="75">
        <f t="shared" si="1"/>
        <v>15.047583480100529</v>
      </c>
    </row>
    <row r="34" spans="2:8" x14ac:dyDescent="0.2">
      <c r="B34" s="77">
        <v>2015</v>
      </c>
      <c r="C34" s="73">
        <v>30</v>
      </c>
      <c r="D34" s="73" t="str">
        <f t="shared" si="2"/>
        <v>2015-30</v>
      </c>
      <c r="E34" s="75">
        <v>38</v>
      </c>
      <c r="F34" s="75">
        <v>1174</v>
      </c>
      <c r="G34" s="75">
        <f t="shared" si="0"/>
        <v>11.80920061034921</v>
      </c>
      <c r="H34" s="75">
        <f t="shared" si="1"/>
        <v>13.641593054546734</v>
      </c>
    </row>
    <row r="35" spans="2:8" x14ac:dyDescent="0.2">
      <c r="B35" s="77">
        <v>2015</v>
      </c>
      <c r="C35" s="73">
        <v>31</v>
      </c>
      <c r="D35" s="73" t="str">
        <f t="shared" si="2"/>
        <v>2015-31</v>
      </c>
      <c r="E35" s="75">
        <v>35</v>
      </c>
      <c r="F35" s="75">
        <v>1140</v>
      </c>
      <c r="G35" s="75">
        <f t="shared" si="0"/>
        <v>10.876895299005852</v>
      </c>
      <c r="H35" s="75">
        <f t="shared" si="1"/>
        <v>13.246521364721701</v>
      </c>
    </row>
    <row r="36" spans="2:8" x14ac:dyDescent="0.2">
      <c r="B36" s="77">
        <v>2015</v>
      </c>
      <c r="C36" s="73">
        <v>32</v>
      </c>
      <c r="D36" s="73" t="str">
        <f t="shared" si="2"/>
        <v>2015-32</v>
      </c>
      <c r="E36" s="75">
        <v>46</v>
      </c>
      <c r="F36" s="75">
        <v>1215</v>
      </c>
      <c r="G36" s="75">
        <f t="shared" si="0"/>
        <v>14.295348107264836</v>
      </c>
      <c r="H36" s="75">
        <f t="shared" si="1"/>
        <v>14.118003033453393</v>
      </c>
    </row>
    <row r="37" spans="2:8" x14ac:dyDescent="0.2">
      <c r="B37" s="77">
        <v>2015</v>
      </c>
      <c r="C37" s="73">
        <v>33</v>
      </c>
      <c r="D37" s="73" t="str">
        <f t="shared" si="2"/>
        <v>2015-33</v>
      </c>
      <c r="E37" s="75">
        <v>40</v>
      </c>
      <c r="F37" s="75">
        <v>1195</v>
      </c>
      <c r="G37" s="75">
        <f t="shared" si="0"/>
        <v>12.430737484578117</v>
      </c>
      <c r="H37" s="75">
        <f t="shared" si="1"/>
        <v>13.885607921791609</v>
      </c>
    </row>
    <row r="38" spans="2:8" x14ac:dyDescent="0.2">
      <c r="B38" s="77">
        <v>2015</v>
      </c>
      <c r="C38" s="73">
        <v>34</v>
      </c>
      <c r="D38" s="73" t="str">
        <f t="shared" si="2"/>
        <v>2015-34</v>
      </c>
      <c r="E38" s="75">
        <v>30</v>
      </c>
      <c r="F38" s="75">
        <v>1152</v>
      </c>
      <c r="G38" s="75">
        <f t="shared" si="0"/>
        <v>9.3230531134335859</v>
      </c>
      <c r="H38" s="75">
        <f t="shared" si="1"/>
        <v>13.385958431718771</v>
      </c>
    </row>
    <row r="39" spans="2:8" x14ac:dyDescent="0.2">
      <c r="B39" s="77">
        <v>2015</v>
      </c>
      <c r="C39" s="73">
        <v>35</v>
      </c>
      <c r="D39" s="73" t="str">
        <f t="shared" si="2"/>
        <v>2015-35</v>
      </c>
      <c r="E39" s="75">
        <v>30</v>
      </c>
      <c r="F39" s="75">
        <v>1172</v>
      </c>
      <c r="G39" s="75">
        <f t="shared" si="0"/>
        <v>9.3230531134335859</v>
      </c>
      <c r="H39" s="75">
        <f t="shared" si="1"/>
        <v>13.618353543380556</v>
      </c>
    </row>
    <row r="40" spans="2:8" x14ac:dyDescent="0.2">
      <c r="B40" s="77">
        <v>2015</v>
      </c>
      <c r="C40" s="73">
        <v>36</v>
      </c>
      <c r="D40" s="73" t="str">
        <f t="shared" si="2"/>
        <v>2015-36</v>
      </c>
      <c r="E40" s="75">
        <v>33</v>
      </c>
      <c r="F40" s="75">
        <v>1151</v>
      </c>
      <c r="G40" s="75">
        <f t="shared" si="0"/>
        <v>10.255358424776945</v>
      </c>
      <c r="H40" s="75">
        <f t="shared" si="1"/>
        <v>13.374338676135682</v>
      </c>
    </row>
    <row r="41" spans="2:8" x14ac:dyDescent="0.2">
      <c r="B41" s="77">
        <v>2015</v>
      </c>
      <c r="C41" s="73">
        <v>37</v>
      </c>
      <c r="D41" s="73" t="str">
        <f t="shared" si="2"/>
        <v>2015-37</v>
      </c>
      <c r="E41" s="75">
        <v>35</v>
      </c>
      <c r="F41" s="75">
        <v>1188</v>
      </c>
      <c r="G41" s="75">
        <f t="shared" si="0"/>
        <v>10.876895299005852</v>
      </c>
      <c r="H41" s="75">
        <f t="shared" si="1"/>
        <v>13.804269632709982</v>
      </c>
    </row>
    <row r="42" spans="2:8" x14ac:dyDescent="0.2">
      <c r="B42" s="77">
        <v>2015</v>
      </c>
      <c r="C42" s="73">
        <v>38</v>
      </c>
      <c r="D42" s="73" t="str">
        <f t="shared" si="2"/>
        <v>2015-38</v>
      </c>
      <c r="E42" s="75">
        <v>40</v>
      </c>
      <c r="F42" s="75">
        <v>1130</v>
      </c>
      <c r="G42" s="75">
        <f t="shared" si="0"/>
        <v>12.430737484578117</v>
      </c>
      <c r="H42" s="75">
        <f t="shared" si="1"/>
        <v>13.130323808890809</v>
      </c>
    </row>
    <row r="43" spans="2:8" x14ac:dyDescent="0.2">
      <c r="B43" s="77">
        <v>2015</v>
      </c>
      <c r="C43" s="73">
        <v>39</v>
      </c>
      <c r="D43" s="73" t="str">
        <f t="shared" si="2"/>
        <v>2015-39</v>
      </c>
      <c r="E43" s="75">
        <v>40</v>
      </c>
      <c r="F43" s="75">
        <v>1188</v>
      </c>
      <c r="G43" s="75">
        <f t="shared" si="0"/>
        <v>12.430737484578117</v>
      </c>
      <c r="H43" s="75">
        <f t="shared" si="1"/>
        <v>13.804269632709982</v>
      </c>
    </row>
    <row r="44" spans="2:8" x14ac:dyDescent="0.2">
      <c r="B44" s="77">
        <v>2015</v>
      </c>
      <c r="C44" s="73">
        <v>40</v>
      </c>
      <c r="D44" s="73" t="str">
        <f t="shared" si="2"/>
        <v>2015-40</v>
      </c>
      <c r="E44" s="75">
        <v>28</v>
      </c>
      <c r="F44" s="75">
        <v>1235</v>
      </c>
      <c r="G44" s="75">
        <f t="shared" si="0"/>
        <v>8.7015162392046808</v>
      </c>
      <c r="H44" s="75">
        <f t="shared" si="1"/>
        <v>14.350398145115179</v>
      </c>
    </row>
    <row r="45" spans="2:8" x14ac:dyDescent="0.2">
      <c r="B45" s="77">
        <v>2015</v>
      </c>
      <c r="C45" s="73">
        <v>41</v>
      </c>
      <c r="D45" s="73" t="str">
        <f t="shared" si="2"/>
        <v>2015-41</v>
      </c>
      <c r="E45" s="75">
        <v>33</v>
      </c>
      <c r="F45" s="75">
        <v>1168</v>
      </c>
      <c r="G45" s="75">
        <f t="shared" si="0"/>
        <v>10.255358424776945</v>
      </c>
      <c r="H45" s="75">
        <f t="shared" si="1"/>
        <v>13.571874521048201</v>
      </c>
    </row>
    <row r="46" spans="2:8" x14ac:dyDescent="0.2">
      <c r="B46" s="77">
        <v>2015</v>
      </c>
      <c r="C46" s="73">
        <v>42</v>
      </c>
      <c r="D46" s="73" t="str">
        <f t="shared" si="2"/>
        <v>2015-42</v>
      </c>
      <c r="E46" s="75">
        <v>41</v>
      </c>
      <c r="F46" s="75">
        <v>1220</v>
      </c>
      <c r="G46" s="75">
        <f t="shared" si="0"/>
        <v>12.741505921692569</v>
      </c>
      <c r="H46" s="75">
        <f t="shared" si="1"/>
        <v>14.176101811368838</v>
      </c>
    </row>
    <row r="47" spans="2:8" x14ac:dyDescent="0.2">
      <c r="B47" s="77">
        <v>2015</v>
      </c>
      <c r="C47" s="73">
        <v>43</v>
      </c>
      <c r="D47" s="73" t="str">
        <f t="shared" si="2"/>
        <v>2015-43</v>
      </c>
      <c r="E47" s="75">
        <v>43</v>
      </c>
      <c r="F47" s="75">
        <v>1203</v>
      </c>
      <c r="G47" s="75">
        <f t="shared" si="0"/>
        <v>13.363042795921476</v>
      </c>
      <c r="H47" s="75">
        <f t="shared" si="1"/>
        <v>13.978565966456323</v>
      </c>
    </row>
    <row r="48" spans="2:8" x14ac:dyDescent="0.2">
      <c r="B48" s="77">
        <v>2015</v>
      </c>
      <c r="C48" s="73">
        <v>44</v>
      </c>
      <c r="D48" s="73" t="str">
        <f t="shared" si="2"/>
        <v>2015-44</v>
      </c>
      <c r="E48" s="75">
        <v>39</v>
      </c>
      <c r="F48" s="75">
        <v>1286</v>
      </c>
      <c r="G48" s="75">
        <f t="shared" si="0"/>
        <v>12.119969047463663</v>
      </c>
      <c r="H48" s="75">
        <f t="shared" si="1"/>
        <v>14.943005679852726</v>
      </c>
    </row>
    <row r="49" spans="1:8" x14ac:dyDescent="0.2">
      <c r="B49" s="77">
        <v>2015</v>
      </c>
      <c r="C49" s="73">
        <v>45</v>
      </c>
      <c r="D49" s="73" t="str">
        <f t="shared" si="2"/>
        <v>2015-45</v>
      </c>
      <c r="E49" s="75">
        <v>34</v>
      </c>
      <c r="F49" s="75">
        <v>1169</v>
      </c>
      <c r="G49" s="75">
        <f t="shared" si="0"/>
        <v>10.5661268618914</v>
      </c>
      <c r="H49" s="75">
        <f t="shared" si="1"/>
        <v>13.583494276631288</v>
      </c>
    </row>
    <row r="50" spans="1:8" x14ac:dyDescent="0.2">
      <c r="B50" s="77">
        <v>2015</v>
      </c>
      <c r="C50" s="73">
        <v>46</v>
      </c>
      <c r="D50" s="73" t="str">
        <f t="shared" si="2"/>
        <v>2015-46</v>
      </c>
      <c r="E50" s="75">
        <v>37</v>
      </c>
      <c r="F50" s="75">
        <v>1199</v>
      </c>
      <c r="G50" s="75">
        <f t="shared" si="0"/>
        <v>11.498432173234757</v>
      </c>
      <c r="H50" s="75">
        <f t="shared" si="1"/>
        <v>13.932086944123965</v>
      </c>
    </row>
    <row r="51" spans="1:8" x14ac:dyDescent="0.2">
      <c r="B51" s="77">
        <v>2015</v>
      </c>
      <c r="C51" s="73">
        <v>47</v>
      </c>
      <c r="D51" s="73" t="str">
        <f t="shared" si="2"/>
        <v>2015-47</v>
      </c>
      <c r="E51" s="75">
        <v>38</v>
      </c>
      <c r="F51" s="75">
        <v>1257</v>
      </c>
      <c r="G51" s="75">
        <f t="shared" si="0"/>
        <v>11.80920061034921</v>
      </c>
      <c r="H51" s="75">
        <f t="shared" si="1"/>
        <v>14.606032767943141</v>
      </c>
    </row>
    <row r="52" spans="1:8" x14ac:dyDescent="0.2">
      <c r="B52" s="77">
        <v>2015</v>
      </c>
      <c r="C52" s="73">
        <v>48</v>
      </c>
      <c r="D52" s="73" t="str">
        <f t="shared" si="2"/>
        <v>2015-48</v>
      </c>
      <c r="E52" s="75">
        <v>35</v>
      </c>
      <c r="F52" s="75">
        <v>1255</v>
      </c>
      <c r="G52" s="75">
        <f t="shared" si="0"/>
        <v>10.876895299005852</v>
      </c>
      <c r="H52" s="75">
        <f t="shared" si="1"/>
        <v>14.582793256776959</v>
      </c>
    </row>
    <row r="53" spans="1:8" x14ac:dyDescent="0.2">
      <c r="B53" s="77">
        <v>2015</v>
      </c>
      <c r="C53" s="73">
        <v>49</v>
      </c>
      <c r="D53" s="73" t="str">
        <f t="shared" si="2"/>
        <v>2015-49</v>
      </c>
      <c r="E53" s="75">
        <v>46</v>
      </c>
      <c r="F53" s="75">
        <v>1307</v>
      </c>
      <c r="G53" s="75">
        <f t="shared" si="0"/>
        <v>14.295348107264836</v>
      </c>
      <c r="H53" s="75">
        <f t="shared" si="1"/>
        <v>15.1870205470976</v>
      </c>
    </row>
    <row r="54" spans="1:8" x14ac:dyDescent="0.2">
      <c r="B54" s="77">
        <v>2015</v>
      </c>
      <c r="C54" s="73">
        <v>50</v>
      </c>
      <c r="D54" s="73" t="str">
        <f t="shared" si="2"/>
        <v>2015-50</v>
      </c>
      <c r="E54" s="75">
        <v>41</v>
      </c>
      <c r="F54" s="75">
        <v>1240</v>
      </c>
      <c r="G54" s="75">
        <f t="shared" si="0"/>
        <v>12.741505921692569</v>
      </c>
      <c r="H54" s="75">
        <f t="shared" si="1"/>
        <v>14.408496923030622</v>
      </c>
    </row>
    <row r="55" spans="1:8" x14ac:dyDescent="0.2">
      <c r="B55" s="77">
        <v>2015</v>
      </c>
      <c r="C55" s="73">
        <v>51</v>
      </c>
      <c r="D55" s="73" t="str">
        <f t="shared" si="2"/>
        <v>2015-51</v>
      </c>
      <c r="E55" s="75">
        <v>33</v>
      </c>
      <c r="F55" s="75">
        <v>1208</v>
      </c>
      <c r="G55" s="75">
        <f t="shared" si="0"/>
        <v>10.255358424776945</v>
      </c>
      <c r="H55" s="75">
        <f t="shared" si="1"/>
        <v>14.036664744371768</v>
      </c>
    </row>
    <row r="56" spans="1:8" x14ac:dyDescent="0.2">
      <c r="B56" s="77">
        <v>2015</v>
      </c>
      <c r="C56" s="73">
        <v>52</v>
      </c>
      <c r="D56" s="73" t="str">
        <f t="shared" si="2"/>
        <v>2015-52</v>
      </c>
      <c r="E56" s="75">
        <v>41</v>
      </c>
      <c r="F56" s="75">
        <v>1294</v>
      </c>
      <c r="G56" s="75">
        <f t="shared" si="0"/>
        <v>12.741505921692569</v>
      </c>
      <c r="H56" s="75">
        <f t="shared" si="1"/>
        <v>15.03596372451744</v>
      </c>
    </row>
    <row r="57" spans="1:8" x14ac:dyDescent="0.2">
      <c r="B57" s="77">
        <v>2015</v>
      </c>
      <c r="C57" s="74">
        <v>53</v>
      </c>
      <c r="D57" s="73" t="str">
        <f t="shared" si="2"/>
        <v>2015-53</v>
      </c>
      <c r="E57" s="76">
        <v>40</v>
      </c>
      <c r="F57" s="76">
        <v>1318</v>
      </c>
      <c r="G57" s="75">
        <f t="shared" si="0"/>
        <v>12.430737484578117</v>
      </c>
      <c r="H57" s="75">
        <f t="shared" si="1"/>
        <v>15.314837858511583</v>
      </c>
    </row>
    <row r="58" spans="1:8" x14ac:dyDescent="0.2">
      <c r="A58" s="77">
        <v>2016</v>
      </c>
      <c r="B58" s="77">
        <v>2016</v>
      </c>
      <c r="C58" s="73">
        <v>1</v>
      </c>
      <c r="D58" s="73" t="str">
        <f t="shared" si="2"/>
        <v>2016-1</v>
      </c>
      <c r="E58" s="75">
        <v>37</v>
      </c>
      <c r="F58" s="75">
        <v>1340</v>
      </c>
      <c r="G58" s="75">
        <f t="shared" si="0"/>
        <v>11.498432173234757</v>
      </c>
      <c r="H58" s="75">
        <f t="shared" si="1"/>
        <v>15.570472481339545</v>
      </c>
    </row>
    <row r="59" spans="1:8" x14ac:dyDescent="0.2">
      <c r="B59" s="77">
        <v>2016</v>
      </c>
      <c r="C59" s="73">
        <v>2</v>
      </c>
      <c r="D59" s="73" t="str">
        <f t="shared" si="2"/>
        <v>2016-2</v>
      </c>
      <c r="E59" s="75">
        <v>34</v>
      </c>
      <c r="F59" s="75">
        <v>1243</v>
      </c>
      <c r="G59" s="75">
        <f t="shared" si="0"/>
        <v>10.5661268618914</v>
      </c>
      <c r="H59" s="75">
        <f t="shared" si="1"/>
        <v>14.443356189779889</v>
      </c>
    </row>
    <row r="60" spans="1:8" x14ac:dyDescent="0.2">
      <c r="B60" s="77">
        <v>2016</v>
      </c>
      <c r="C60" s="73">
        <v>3</v>
      </c>
      <c r="D60" s="73" t="str">
        <f t="shared" si="2"/>
        <v>2016-3</v>
      </c>
      <c r="E60" s="75">
        <v>36</v>
      </c>
      <c r="F60" s="75">
        <v>1323</v>
      </c>
      <c r="G60" s="75">
        <f t="shared" si="0"/>
        <v>11.187663736120305</v>
      </c>
      <c r="H60" s="75">
        <f t="shared" si="1"/>
        <v>15.372936636427026</v>
      </c>
    </row>
    <row r="61" spans="1:8" x14ac:dyDescent="0.2">
      <c r="B61" s="77">
        <v>2016</v>
      </c>
      <c r="C61" s="73">
        <v>4</v>
      </c>
      <c r="D61" s="73" t="str">
        <f t="shared" si="2"/>
        <v>2016-4</v>
      </c>
      <c r="E61" s="75">
        <v>42</v>
      </c>
      <c r="F61" s="75">
        <v>1351</v>
      </c>
      <c r="G61" s="75">
        <f t="shared" si="0"/>
        <v>13.05227435880702</v>
      </c>
      <c r="H61" s="75">
        <f t="shared" si="1"/>
        <v>15.698289792753526</v>
      </c>
    </row>
    <row r="62" spans="1:8" x14ac:dyDescent="0.2">
      <c r="B62" s="77">
        <v>2016</v>
      </c>
      <c r="C62" s="73">
        <v>5</v>
      </c>
      <c r="D62" s="73" t="str">
        <f t="shared" si="2"/>
        <v>2016-5</v>
      </c>
      <c r="E62" s="75">
        <v>42</v>
      </c>
      <c r="F62" s="75">
        <v>1345</v>
      </c>
      <c r="G62" s="75">
        <f t="shared" si="0"/>
        <v>13.05227435880702</v>
      </c>
      <c r="H62" s="75">
        <f t="shared" si="1"/>
        <v>15.62857125925499</v>
      </c>
    </row>
    <row r="63" spans="1:8" x14ac:dyDescent="0.2">
      <c r="B63" s="77">
        <v>2016</v>
      </c>
      <c r="C63" s="73">
        <v>6</v>
      </c>
      <c r="D63" s="73" t="str">
        <f t="shared" si="2"/>
        <v>2016-6</v>
      </c>
      <c r="E63" s="75">
        <v>39</v>
      </c>
      <c r="F63" s="75">
        <v>1340</v>
      </c>
      <c r="G63" s="75">
        <f t="shared" si="0"/>
        <v>12.119969047463663</v>
      </c>
      <c r="H63" s="75">
        <f t="shared" si="1"/>
        <v>15.570472481339545</v>
      </c>
    </row>
    <row r="64" spans="1:8" x14ac:dyDescent="0.2">
      <c r="B64" s="77">
        <v>2016</v>
      </c>
      <c r="C64" s="73">
        <v>7</v>
      </c>
      <c r="D64" s="73" t="str">
        <f t="shared" si="2"/>
        <v>2016-7</v>
      </c>
      <c r="E64" s="75">
        <v>39</v>
      </c>
      <c r="F64" s="75">
        <v>1313</v>
      </c>
      <c r="G64" s="75">
        <f t="shared" si="0"/>
        <v>12.119969047463663</v>
      </c>
      <c r="H64" s="75">
        <f t="shared" si="1"/>
        <v>15.256739080596134</v>
      </c>
    </row>
    <row r="65" spans="2:8" x14ac:dyDescent="0.2">
      <c r="B65" s="77">
        <v>2016</v>
      </c>
      <c r="C65" s="73">
        <v>8</v>
      </c>
      <c r="D65" s="73" t="str">
        <f t="shared" si="2"/>
        <v>2016-8</v>
      </c>
      <c r="E65" s="75">
        <v>47</v>
      </c>
      <c r="F65" s="75">
        <v>1380</v>
      </c>
      <c r="G65" s="75">
        <f t="shared" si="0"/>
        <v>14.606116544379287</v>
      </c>
      <c r="H65" s="75">
        <f t="shared" si="1"/>
        <v>16.035262704663111</v>
      </c>
    </row>
    <row r="66" spans="2:8" x14ac:dyDescent="0.2">
      <c r="B66" s="77">
        <v>2016</v>
      </c>
      <c r="C66" s="73">
        <v>9</v>
      </c>
      <c r="D66" s="73" t="str">
        <f t="shared" si="2"/>
        <v>2016-9</v>
      </c>
      <c r="E66" s="75">
        <v>34</v>
      </c>
      <c r="F66" s="75">
        <v>1320</v>
      </c>
      <c r="G66" s="75">
        <f t="shared" si="0"/>
        <v>10.5661268618914</v>
      </c>
      <c r="H66" s="75">
        <f t="shared" si="1"/>
        <v>15.338077369677759</v>
      </c>
    </row>
    <row r="67" spans="2:8" x14ac:dyDescent="0.2">
      <c r="B67" s="77">
        <v>2016</v>
      </c>
      <c r="C67" s="73">
        <v>10</v>
      </c>
      <c r="D67" s="73" t="str">
        <f t="shared" si="2"/>
        <v>2016-10</v>
      </c>
      <c r="E67" s="75">
        <v>28</v>
      </c>
      <c r="F67" s="75">
        <v>1355</v>
      </c>
      <c r="G67" s="75">
        <f t="shared" si="0"/>
        <v>8.7015162392046808</v>
      </c>
      <c r="H67" s="75">
        <f t="shared" si="1"/>
        <v>15.744768815085882</v>
      </c>
    </row>
    <row r="68" spans="2:8" x14ac:dyDescent="0.2">
      <c r="B68" s="77">
        <v>2016</v>
      </c>
      <c r="C68" s="73">
        <v>11</v>
      </c>
      <c r="D68" s="73" t="str">
        <f t="shared" si="2"/>
        <v>2016-11</v>
      </c>
      <c r="E68" s="75">
        <v>43</v>
      </c>
      <c r="F68" s="75">
        <v>1278</v>
      </c>
      <c r="G68" s="75">
        <f t="shared" si="0"/>
        <v>13.363042795921476</v>
      </c>
      <c r="H68" s="75">
        <f t="shared" si="1"/>
        <v>14.850047635188012</v>
      </c>
    </row>
    <row r="69" spans="2:8" x14ac:dyDescent="0.2">
      <c r="B69" s="77">
        <v>2016</v>
      </c>
      <c r="C69" s="73">
        <v>12</v>
      </c>
      <c r="D69" s="73" t="str">
        <f t="shared" si="2"/>
        <v>2016-12</v>
      </c>
      <c r="E69" s="75">
        <v>40</v>
      </c>
      <c r="F69" s="75">
        <v>1294</v>
      </c>
      <c r="G69" s="75">
        <f t="shared" ref="G69:G132" si="3">E69/$G$3*100000</f>
        <v>12.430737484578117</v>
      </c>
      <c r="H69" s="75">
        <f t="shared" ref="H69:H132" si="4">F69/$H$3*100000</f>
        <v>15.03596372451744</v>
      </c>
    </row>
    <row r="70" spans="2:8" x14ac:dyDescent="0.2">
      <c r="B70" s="77">
        <v>2016</v>
      </c>
      <c r="C70" s="73">
        <v>13</v>
      </c>
      <c r="D70" s="73" t="str">
        <f t="shared" ref="D70:D133" si="5">CONCATENATE(B70,"-",C70)</f>
        <v>2016-13</v>
      </c>
      <c r="E70" s="75">
        <v>36</v>
      </c>
      <c r="F70" s="75">
        <v>1269</v>
      </c>
      <c r="G70" s="75">
        <f t="shared" si="3"/>
        <v>11.187663736120305</v>
      </c>
      <c r="H70" s="75">
        <f t="shared" si="4"/>
        <v>14.745469834940211</v>
      </c>
    </row>
    <row r="71" spans="2:8" x14ac:dyDescent="0.2">
      <c r="B71" s="77">
        <v>2016</v>
      </c>
      <c r="C71" s="73">
        <v>14</v>
      </c>
      <c r="D71" s="73" t="str">
        <f t="shared" si="5"/>
        <v>2016-14</v>
      </c>
      <c r="E71" s="75">
        <v>44</v>
      </c>
      <c r="F71" s="75">
        <v>1242</v>
      </c>
      <c r="G71" s="75">
        <f t="shared" si="3"/>
        <v>13.673811233035927</v>
      </c>
      <c r="H71" s="75">
        <f t="shared" si="4"/>
        <v>14.4317364341968</v>
      </c>
    </row>
    <row r="72" spans="2:8" x14ac:dyDescent="0.2">
      <c r="B72" s="77">
        <v>2016</v>
      </c>
      <c r="C72" s="73">
        <v>15</v>
      </c>
      <c r="D72" s="73" t="str">
        <f t="shared" si="5"/>
        <v>2016-15</v>
      </c>
      <c r="E72" s="75">
        <v>37</v>
      </c>
      <c r="F72" s="75">
        <v>1224</v>
      </c>
      <c r="G72" s="75">
        <f t="shared" si="3"/>
        <v>11.498432173234757</v>
      </c>
      <c r="H72" s="75">
        <f t="shared" si="4"/>
        <v>14.222580833701196</v>
      </c>
    </row>
    <row r="73" spans="2:8" x14ac:dyDescent="0.2">
      <c r="B73" s="77">
        <v>2016</v>
      </c>
      <c r="C73" s="73">
        <v>16</v>
      </c>
      <c r="D73" s="73" t="str">
        <f t="shared" si="5"/>
        <v>2016-16</v>
      </c>
      <c r="E73" s="75">
        <v>33</v>
      </c>
      <c r="F73" s="75">
        <v>1139</v>
      </c>
      <c r="G73" s="75">
        <f t="shared" si="3"/>
        <v>10.255358424776945</v>
      </c>
      <c r="H73" s="75">
        <f t="shared" si="4"/>
        <v>13.234901609138612</v>
      </c>
    </row>
    <row r="74" spans="2:8" x14ac:dyDescent="0.2">
      <c r="B74" s="77">
        <v>2016</v>
      </c>
      <c r="C74" s="73">
        <v>17</v>
      </c>
      <c r="D74" s="73" t="str">
        <f t="shared" si="5"/>
        <v>2016-17</v>
      </c>
      <c r="E74" s="75">
        <v>47</v>
      </c>
      <c r="F74" s="75">
        <v>1175</v>
      </c>
      <c r="G74" s="75">
        <f t="shared" si="3"/>
        <v>14.606116544379287</v>
      </c>
      <c r="H74" s="75">
        <f t="shared" si="4"/>
        <v>13.653212810129823</v>
      </c>
    </row>
    <row r="75" spans="2:8" x14ac:dyDescent="0.2">
      <c r="B75" s="77">
        <v>2016</v>
      </c>
      <c r="C75" s="73">
        <v>18</v>
      </c>
      <c r="D75" s="73" t="str">
        <f t="shared" si="5"/>
        <v>2016-18</v>
      </c>
      <c r="E75" s="75">
        <v>42</v>
      </c>
      <c r="F75" s="75">
        <v>1172</v>
      </c>
      <c r="G75" s="75">
        <f t="shared" si="3"/>
        <v>13.05227435880702</v>
      </c>
      <c r="H75" s="75">
        <f t="shared" si="4"/>
        <v>13.618353543380556</v>
      </c>
    </row>
    <row r="76" spans="2:8" x14ac:dyDescent="0.2">
      <c r="B76" s="77">
        <v>2016</v>
      </c>
      <c r="C76" s="73">
        <v>19</v>
      </c>
      <c r="D76" s="73" t="str">
        <f t="shared" si="5"/>
        <v>2016-19</v>
      </c>
      <c r="E76" s="75">
        <v>33</v>
      </c>
      <c r="F76" s="75">
        <v>1149</v>
      </c>
      <c r="G76" s="75">
        <f t="shared" si="3"/>
        <v>10.255358424776945</v>
      </c>
      <c r="H76" s="75">
        <f t="shared" si="4"/>
        <v>13.351099164969504</v>
      </c>
    </row>
    <row r="77" spans="2:8" x14ac:dyDescent="0.2">
      <c r="B77" s="77">
        <v>2016</v>
      </c>
      <c r="C77" s="73">
        <v>20</v>
      </c>
      <c r="D77" s="73" t="str">
        <f t="shared" si="5"/>
        <v>2016-20</v>
      </c>
      <c r="E77" s="75">
        <v>32</v>
      </c>
      <c r="F77" s="75">
        <v>1176</v>
      </c>
      <c r="G77" s="75">
        <f t="shared" si="3"/>
        <v>9.9445899876624928</v>
      </c>
      <c r="H77" s="75">
        <f t="shared" si="4"/>
        <v>13.664832565712912</v>
      </c>
    </row>
    <row r="78" spans="2:8" x14ac:dyDescent="0.2">
      <c r="B78" s="77">
        <v>2016</v>
      </c>
      <c r="C78" s="73">
        <v>21</v>
      </c>
      <c r="D78" s="73" t="str">
        <f t="shared" si="5"/>
        <v>2016-21</v>
      </c>
      <c r="E78" s="75">
        <v>47</v>
      </c>
      <c r="F78" s="75">
        <v>1227</v>
      </c>
      <c r="G78" s="75">
        <f t="shared" si="3"/>
        <v>14.606116544379287</v>
      </c>
      <c r="H78" s="75">
        <f t="shared" si="4"/>
        <v>14.257440100450463</v>
      </c>
    </row>
    <row r="79" spans="2:8" x14ac:dyDescent="0.2">
      <c r="B79" s="77">
        <v>2016</v>
      </c>
      <c r="C79" s="73">
        <v>22</v>
      </c>
      <c r="D79" s="73" t="str">
        <f t="shared" si="5"/>
        <v>2016-22</v>
      </c>
      <c r="E79" s="75">
        <v>27</v>
      </c>
      <c r="F79" s="75">
        <v>1150</v>
      </c>
      <c r="G79" s="75">
        <f t="shared" si="3"/>
        <v>8.3907478020902282</v>
      </c>
      <c r="H79" s="75">
        <f t="shared" si="4"/>
        <v>13.362718920552593</v>
      </c>
    </row>
    <row r="80" spans="2:8" x14ac:dyDescent="0.2">
      <c r="B80" s="77">
        <v>2016</v>
      </c>
      <c r="C80" s="73">
        <v>23</v>
      </c>
      <c r="D80" s="73" t="str">
        <f t="shared" si="5"/>
        <v>2016-23</v>
      </c>
      <c r="E80" s="75">
        <v>32</v>
      </c>
      <c r="F80" s="75">
        <v>1104</v>
      </c>
      <c r="G80" s="75">
        <f t="shared" si="3"/>
        <v>9.9445899876624928</v>
      </c>
      <c r="H80" s="75">
        <f t="shared" si="4"/>
        <v>12.828210163730489</v>
      </c>
    </row>
    <row r="81" spans="2:8" x14ac:dyDescent="0.2">
      <c r="B81" s="77">
        <v>2016</v>
      </c>
      <c r="C81" s="73">
        <v>24</v>
      </c>
      <c r="D81" s="73" t="str">
        <f t="shared" si="5"/>
        <v>2016-24</v>
      </c>
      <c r="E81" s="75">
        <v>40</v>
      </c>
      <c r="F81" s="75">
        <v>1113</v>
      </c>
      <c r="G81" s="75">
        <f t="shared" si="3"/>
        <v>12.430737484578117</v>
      </c>
      <c r="H81" s="75">
        <f t="shared" si="4"/>
        <v>12.932787963978294</v>
      </c>
    </row>
    <row r="82" spans="2:8" x14ac:dyDescent="0.2">
      <c r="B82" s="77">
        <v>2016</v>
      </c>
      <c r="C82" s="73">
        <v>25</v>
      </c>
      <c r="D82" s="73" t="str">
        <f t="shared" si="5"/>
        <v>2016-25</v>
      </c>
      <c r="E82" s="75">
        <v>41</v>
      </c>
      <c r="F82" s="75">
        <v>1237</v>
      </c>
      <c r="G82" s="75">
        <f t="shared" si="3"/>
        <v>12.741505921692569</v>
      </c>
      <c r="H82" s="75">
        <f t="shared" si="4"/>
        <v>14.373637656281355</v>
      </c>
    </row>
    <row r="83" spans="2:8" x14ac:dyDescent="0.2">
      <c r="B83" s="77">
        <v>2016</v>
      </c>
      <c r="C83" s="73">
        <v>26</v>
      </c>
      <c r="D83" s="73" t="str">
        <f t="shared" si="5"/>
        <v>2016-26</v>
      </c>
      <c r="E83" s="75">
        <v>32</v>
      </c>
      <c r="F83" s="75">
        <v>1172</v>
      </c>
      <c r="G83" s="75">
        <f t="shared" si="3"/>
        <v>9.9445899876624928</v>
      </c>
      <c r="H83" s="75">
        <f t="shared" si="4"/>
        <v>13.618353543380556</v>
      </c>
    </row>
    <row r="84" spans="2:8" x14ac:dyDescent="0.2">
      <c r="B84" s="77">
        <v>2016</v>
      </c>
      <c r="C84" s="73">
        <v>27</v>
      </c>
      <c r="D84" s="73" t="str">
        <f t="shared" si="5"/>
        <v>2016-27</v>
      </c>
      <c r="E84" s="75">
        <v>34</v>
      </c>
      <c r="F84" s="75">
        <v>1092</v>
      </c>
      <c r="G84" s="75">
        <f t="shared" si="3"/>
        <v>10.5661268618914</v>
      </c>
      <c r="H84" s="75">
        <f t="shared" si="4"/>
        <v>12.688773096733419</v>
      </c>
    </row>
    <row r="85" spans="2:8" x14ac:dyDescent="0.2">
      <c r="B85" s="77">
        <v>2016</v>
      </c>
      <c r="C85" s="73">
        <v>28</v>
      </c>
      <c r="D85" s="73" t="str">
        <f t="shared" si="5"/>
        <v>2016-28</v>
      </c>
      <c r="E85" s="75">
        <v>37</v>
      </c>
      <c r="F85" s="75">
        <v>1164</v>
      </c>
      <c r="G85" s="75">
        <f t="shared" si="3"/>
        <v>11.498432173234757</v>
      </c>
      <c r="H85" s="75">
        <f t="shared" si="4"/>
        <v>13.525395498715842</v>
      </c>
    </row>
    <row r="86" spans="2:8" x14ac:dyDescent="0.2">
      <c r="B86" s="77">
        <v>2016</v>
      </c>
      <c r="C86" s="73">
        <v>29</v>
      </c>
      <c r="D86" s="73" t="str">
        <f t="shared" si="5"/>
        <v>2016-29</v>
      </c>
      <c r="E86" s="75">
        <v>34</v>
      </c>
      <c r="F86" s="75">
        <v>1235</v>
      </c>
      <c r="G86" s="75">
        <f t="shared" si="3"/>
        <v>10.5661268618914</v>
      </c>
      <c r="H86" s="75">
        <f t="shared" si="4"/>
        <v>14.350398145115179</v>
      </c>
    </row>
    <row r="87" spans="2:8" x14ac:dyDescent="0.2">
      <c r="B87" s="77">
        <v>2016</v>
      </c>
      <c r="C87" s="73">
        <v>30</v>
      </c>
      <c r="D87" s="73" t="str">
        <f t="shared" si="5"/>
        <v>2016-30</v>
      </c>
      <c r="E87" s="75">
        <v>25</v>
      </c>
      <c r="F87" s="75">
        <v>1181</v>
      </c>
      <c r="G87" s="75">
        <f t="shared" si="3"/>
        <v>7.7692109278613231</v>
      </c>
      <c r="H87" s="75">
        <f t="shared" si="4"/>
        <v>13.72293134362836</v>
      </c>
    </row>
    <row r="88" spans="2:8" x14ac:dyDescent="0.2">
      <c r="B88" s="77">
        <v>2016</v>
      </c>
      <c r="C88" s="73">
        <v>31</v>
      </c>
      <c r="D88" s="73" t="str">
        <f t="shared" si="5"/>
        <v>2016-31</v>
      </c>
      <c r="E88" s="75">
        <v>26</v>
      </c>
      <c r="F88" s="75">
        <v>1113</v>
      </c>
      <c r="G88" s="75">
        <f t="shared" si="3"/>
        <v>8.0799793649757756</v>
      </c>
      <c r="H88" s="75">
        <f t="shared" si="4"/>
        <v>12.932787963978294</v>
      </c>
    </row>
    <row r="89" spans="2:8" x14ac:dyDescent="0.2">
      <c r="B89" s="77">
        <v>2016</v>
      </c>
      <c r="C89" s="73">
        <v>32</v>
      </c>
      <c r="D89" s="73" t="str">
        <f t="shared" si="5"/>
        <v>2016-32</v>
      </c>
      <c r="E89" s="75">
        <v>51</v>
      </c>
      <c r="F89" s="75">
        <v>1150</v>
      </c>
      <c r="G89" s="75">
        <f t="shared" si="3"/>
        <v>15.849190292837099</v>
      </c>
      <c r="H89" s="75">
        <f t="shared" si="4"/>
        <v>13.362718920552593</v>
      </c>
    </row>
    <row r="90" spans="2:8" x14ac:dyDescent="0.2">
      <c r="B90" s="77">
        <v>2016</v>
      </c>
      <c r="C90" s="73">
        <v>33</v>
      </c>
      <c r="D90" s="73" t="str">
        <f t="shared" si="5"/>
        <v>2016-33</v>
      </c>
      <c r="E90" s="75">
        <v>34</v>
      </c>
      <c r="F90" s="75">
        <v>1166</v>
      </c>
      <c r="G90" s="75">
        <f t="shared" si="3"/>
        <v>10.5661268618914</v>
      </c>
      <c r="H90" s="75">
        <f t="shared" si="4"/>
        <v>13.548635009882023</v>
      </c>
    </row>
    <row r="91" spans="2:8" x14ac:dyDescent="0.2">
      <c r="B91" s="77">
        <v>2016</v>
      </c>
      <c r="C91" s="73">
        <v>34</v>
      </c>
      <c r="D91" s="73" t="str">
        <f t="shared" si="5"/>
        <v>2016-34</v>
      </c>
      <c r="E91" s="75">
        <v>33</v>
      </c>
      <c r="F91" s="75">
        <v>1131</v>
      </c>
      <c r="G91" s="75">
        <f t="shared" si="3"/>
        <v>10.255358424776945</v>
      </c>
      <c r="H91" s="75">
        <f t="shared" si="4"/>
        <v>13.141943564473898</v>
      </c>
    </row>
    <row r="92" spans="2:8" x14ac:dyDescent="0.2">
      <c r="B92" s="77">
        <v>2016</v>
      </c>
      <c r="C92" s="73">
        <v>35</v>
      </c>
      <c r="D92" s="73" t="str">
        <f t="shared" si="5"/>
        <v>2016-35</v>
      </c>
      <c r="E92" s="75">
        <v>34</v>
      </c>
      <c r="F92" s="75">
        <v>1137</v>
      </c>
      <c r="G92" s="75">
        <f t="shared" si="3"/>
        <v>10.5661268618914</v>
      </c>
      <c r="H92" s="75">
        <f t="shared" si="4"/>
        <v>13.211662097972434</v>
      </c>
    </row>
    <row r="93" spans="2:8" x14ac:dyDescent="0.2">
      <c r="B93" s="77">
        <v>2016</v>
      </c>
      <c r="C93" s="73">
        <v>36</v>
      </c>
      <c r="D93" s="73" t="str">
        <f t="shared" si="5"/>
        <v>2016-36</v>
      </c>
      <c r="E93" s="75">
        <v>34</v>
      </c>
      <c r="F93" s="75">
        <v>1184</v>
      </c>
      <c r="G93" s="75">
        <f t="shared" si="3"/>
        <v>10.5661268618914</v>
      </c>
      <c r="H93" s="75">
        <f t="shared" si="4"/>
        <v>13.757790610377628</v>
      </c>
    </row>
    <row r="94" spans="2:8" x14ac:dyDescent="0.2">
      <c r="B94" s="77">
        <v>2016</v>
      </c>
      <c r="C94" s="73">
        <v>37</v>
      </c>
      <c r="D94" s="73" t="str">
        <f t="shared" si="5"/>
        <v>2016-37</v>
      </c>
      <c r="E94" s="75">
        <v>36</v>
      </c>
      <c r="F94" s="75">
        <v>1103</v>
      </c>
      <c r="G94" s="75">
        <f t="shared" si="3"/>
        <v>11.187663736120305</v>
      </c>
      <c r="H94" s="75">
        <f t="shared" si="4"/>
        <v>12.8165904081474</v>
      </c>
    </row>
    <row r="95" spans="2:8" x14ac:dyDescent="0.2">
      <c r="B95" s="77">
        <v>2016</v>
      </c>
      <c r="C95" s="73">
        <v>38</v>
      </c>
      <c r="D95" s="73" t="str">
        <f t="shared" si="5"/>
        <v>2016-38</v>
      </c>
      <c r="E95" s="75">
        <v>39</v>
      </c>
      <c r="F95" s="75">
        <v>1180</v>
      </c>
      <c r="G95" s="75">
        <f t="shared" si="3"/>
        <v>12.119969047463663</v>
      </c>
      <c r="H95" s="75">
        <f t="shared" si="4"/>
        <v>13.711311588045271</v>
      </c>
    </row>
    <row r="96" spans="2:8" x14ac:dyDescent="0.2">
      <c r="B96" s="77">
        <v>2016</v>
      </c>
      <c r="C96" s="73">
        <v>39</v>
      </c>
      <c r="D96" s="73" t="str">
        <f t="shared" si="5"/>
        <v>2016-39</v>
      </c>
      <c r="E96" s="75">
        <v>38</v>
      </c>
      <c r="F96" s="75">
        <v>1212</v>
      </c>
      <c r="G96" s="75">
        <f t="shared" si="3"/>
        <v>11.80920061034921</v>
      </c>
      <c r="H96" s="75">
        <f t="shared" si="4"/>
        <v>14.083143766704126</v>
      </c>
    </row>
    <row r="97" spans="1:8" x14ac:dyDescent="0.2">
      <c r="B97" s="77">
        <v>2016</v>
      </c>
      <c r="C97" s="73">
        <v>40</v>
      </c>
      <c r="D97" s="73" t="str">
        <f t="shared" si="5"/>
        <v>2016-40</v>
      </c>
      <c r="E97" s="75">
        <v>48</v>
      </c>
      <c r="F97" s="75">
        <v>1286</v>
      </c>
      <c r="G97" s="75">
        <f t="shared" si="3"/>
        <v>14.916884981493739</v>
      </c>
      <c r="H97" s="75">
        <f t="shared" si="4"/>
        <v>14.943005679852726</v>
      </c>
    </row>
    <row r="98" spans="1:8" x14ac:dyDescent="0.2">
      <c r="B98" s="77">
        <v>2016</v>
      </c>
      <c r="C98" s="73">
        <v>41</v>
      </c>
      <c r="D98" s="73" t="str">
        <f t="shared" si="5"/>
        <v>2016-41</v>
      </c>
      <c r="E98" s="75">
        <v>40</v>
      </c>
      <c r="F98" s="75">
        <v>1271</v>
      </c>
      <c r="G98" s="75">
        <f t="shared" si="3"/>
        <v>12.430737484578117</v>
      </c>
      <c r="H98" s="75">
        <f t="shared" si="4"/>
        <v>14.768709346106389</v>
      </c>
    </row>
    <row r="99" spans="1:8" x14ac:dyDescent="0.2">
      <c r="B99" s="77">
        <v>2016</v>
      </c>
      <c r="C99" s="73">
        <v>42</v>
      </c>
      <c r="D99" s="73" t="str">
        <f t="shared" si="5"/>
        <v>2016-42</v>
      </c>
      <c r="E99" s="75">
        <v>43</v>
      </c>
      <c r="F99" s="75">
        <v>1277</v>
      </c>
      <c r="G99" s="75">
        <f t="shared" si="3"/>
        <v>13.363042795921476</v>
      </c>
      <c r="H99" s="75">
        <f t="shared" si="4"/>
        <v>14.838427879604923</v>
      </c>
    </row>
    <row r="100" spans="1:8" x14ac:dyDescent="0.2">
      <c r="B100" s="77">
        <v>2016</v>
      </c>
      <c r="C100" s="73">
        <v>43</v>
      </c>
      <c r="D100" s="73" t="str">
        <f t="shared" si="5"/>
        <v>2016-43</v>
      </c>
      <c r="E100" s="75">
        <v>43</v>
      </c>
      <c r="F100" s="75">
        <v>1230</v>
      </c>
      <c r="G100" s="75">
        <f t="shared" si="3"/>
        <v>13.363042795921476</v>
      </c>
      <c r="H100" s="75">
        <f t="shared" si="4"/>
        <v>14.29229936719973</v>
      </c>
    </row>
    <row r="101" spans="1:8" x14ac:dyDescent="0.2">
      <c r="B101" s="77">
        <v>2016</v>
      </c>
      <c r="C101" s="73">
        <v>44</v>
      </c>
      <c r="D101" s="73" t="str">
        <f t="shared" si="5"/>
        <v>2016-44</v>
      </c>
      <c r="E101" s="75">
        <v>41</v>
      </c>
      <c r="F101" s="75">
        <v>1313</v>
      </c>
      <c r="G101" s="75">
        <f t="shared" si="3"/>
        <v>12.741505921692569</v>
      </c>
      <c r="H101" s="75">
        <f t="shared" si="4"/>
        <v>15.256739080596134</v>
      </c>
    </row>
    <row r="102" spans="1:8" x14ac:dyDescent="0.2">
      <c r="B102" s="77">
        <v>2016</v>
      </c>
      <c r="C102" s="73">
        <v>45</v>
      </c>
      <c r="D102" s="73" t="str">
        <f t="shared" si="5"/>
        <v>2016-45</v>
      </c>
      <c r="E102" s="75">
        <v>43</v>
      </c>
      <c r="F102" s="75">
        <v>1286</v>
      </c>
      <c r="G102" s="75">
        <f t="shared" si="3"/>
        <v>13.363042795921476</v>
      </c>
      <c r="H102" s="75">
        <f t="shared" si="4"/>
        <v>14.943005679852726</v>
      </c>
    </row>
    <row r="103" spans="1:8" x14ac:dyDescent="0.2">
      <c r="B103" s="77">
        <v>2016</v>
      </c>
      <c r="C103" s="73">
        <v>46</v>
      </c>
      <c r="D103" s="73" t="str">
        <f t="shared" si="5"/>
        <v>2016-46</v>
      </c>
      <c r="E103" s="75">
        <v>40</v>
      </c>
      <c r="F103" s="75">
        <v>1353</v>
      </c>
      <c r="G103" s="75">
        <f t="shared" si="3"/>
        <v>12.430737484578117</v>
      </c>
      <c r="H103" s="75">
        <f t="shared" si="4"/>
        <v>15.721529303919704</v>
      </c>
    </row>
    <row r="104" spans="1:8" x14ac:dyDescent="0.2">
      <c r="B104" s="77">
        <v>2016</v>
      </c>
      <c r="C104" s="73">
        <v>47</v>
      </c>
      <c r="D104" s="73" t="str">
        <f t="shared" si="5"/>
        <v>2016-47</v>
      </c>
      <c r="E104" s="75">
        <v>46</v>
      </c>
      <c r="F104" s="75">
        <v>1193</v>
      </c>
      <c r="G104" s="75">
        <f t="shared" si="3"/>
        <v>14.295348107264836</v>
      </c>
      <c r="H104" s="75">
        <f t="shared" si="4"/>
        <v>13.862368410625431</v>
      </c>
    </row>
    <row r="105" spans="1:8" x14ac:dyDescent="0.2">
      <c r="B105" s="77">
        <v>2016</v>
      </c>
      <c r="C105" s="73">
        <v>48</v>
      </c>
      <c r="D105" s="73" t="str">
        <f t="shared" si="5"/>
        <v>2016-48</v>
      </c>
      <c r="E105" s="75">
        <v>38</v>
      </c>
      <c r="F105" s="75">
        <v>1331</v>
      </c>
      <c r="G105" s="75">
        <f t="shared" si="3"/>
        <v>11.80920061034921</v>
      </c>
      <c r="H105" s="75">
        <f t="shared" si="4"/>
        <v>15.465894681091742</v>
      </c>
    </row>
    <row r="106" spans="1:8" x14ac:dyDescent="0.2">
      <c r="B106" s="77">
        <v>2016</v>
      </c>
      <c r="C106" s="73">
        <v>49</v>
      </c>
      <c r="D106" s="73" t="str">
        <f t="shared" si="5"/>
        <v>2016-49</v>
      </c>
      <c r="E106" s="75">
        <v>45</v>
      </c>
      <c r="F106" s="75">
        <v>1294</v>
      </c>
      <c r="G106" s="75">
        <f t="shared" si="3"/>
        <v>13.98457967015038</v>
      </c>
      <c r="H106" s="75">
        <f t="shared" si="4"/>
        <v>15.03596372451744</v>
      </c>
    </row>
    <row r="107" spans="1:8" x14ac:dyDescent="0.2">
      <c r="B107" s="77">
        <v>2016</v>
      </c>
      <c r="C107" s="73">
        <v>50</v>
      </c>
      <c r="D107" s="73" t="str">
        <f t="shared" si="5"/>
        <v>2016-50</v>
      </c>
      <c r="E107" s="75">
        <v>56</v>
      </c>
      <c r="F107" s="75">
        <v>1301</v>
      </c>
      <c r="G107" s="75">
        <f t="shared" si="3"/>
        <v>17.403032478409362</v>
      </c>
      <c r="H107" s="75">
        <f t="shared" si="4"/>
        <v>15.117302013599064</v>
      </c>
    </row>
    <row r="108" spans="1:8" x14ac:dyDescent="0.2">
      <c r="B108" s="77">
        <v>2016</v>
      </c>
      <c r="C108" s="73">
        <v>51</v>
      </c>
      <c r="D108" s="73" t="str">
        <f t="shared" si="5"/>
        <v>2016-51</v>
      </c>
      <c r="E108" s="75">
        <v>42</v>
      </c>
      <c r="F108" s="75">
        <v>1446</v>
      </c>
      <c r="G108" s="75">
        <f t="shared" si="3"/>
        <v>13.05227435880702</v>
      </c>
      <c r="H108" s="75">
        <f t="shared" si="4"/>
        <v>16.802166573147002</v>
      </c>
    </row>
    <row r="109" spans="1:8" x14ac:dyDescent="0.2">
      <c r="B109" s="77">
        <v>2016</v>
      </c>
      <c r="C109" s="73">
        <v>52</v>
      </c>
      <c r="D109" s="73" t="str">
        <f t="shared" si="5"/>
        <v>2016-52</v>
      </c>
      <c r="E109" s="75">
        <v>46</v>
      </c>
      <c r="F109" s="75">
        <v>1589</v>
      </c>
      <c r="G109" s="75">
        <f t="shared" si="3"/>
        <v>14.295348107264836</v>
      </c>
      <c r="H109" s="75">
        <f t="shared" si="4"/>
        <v>18.46379162152876</v>
      </c>
    </row>
    <row r="110" spans="1:8" x14ac:dyDescent="0.2">
      <c r="A110" s="77">
        <v>2017</v>
      </c>
      <c r="B110" s="77">
        <v>2017</v>
      </c>
      <c r="C110" s="73">
        <v>1</v>
      </c>
      <c r="D110" s="73" t="str">
        <f t="shared" si="5"/>
        <v>2017-1</v>
      </c>
      <c r="E110" s="75">
        <v>72</v>
      </c>
      <c r="F110" s="75">
        <v>1678</v>
      </c>
      <c r="G110" s="75">
        <f t="shared" si="3"/>
        <v>22.37532747224061</v>
      </c>
      <c r="H110" s="75">
        <f t="shared" si="4"/>
        <v>19.497949868423699</v>
      </c>
    </row>
    <row r="111" spans="1:8" x14ac:dyDescent="0.2">
      <c r="B111" s="77">
        <v>2017</v>
      </c>
      <c r="C111" s="73">
        <v>2</v>
      </c>
      <c r="D111" s="73" t="str">
        <f t="shared" si="5"/>
        <v>2017-2</v>
      </c>
      <c r="E111" s="75">
        <v>59</v>
      </c>
      <c r="F111" s="75">
        <v>1731</v>
      </c>
      <c r="G111" s="75">
        <f t="shared" si="3"/>
        <v>18.335337789752721</v>
      </c>
      <c r="H111" s="75">
        <f t="shared" si="4"/>
        <v>20.113796914327427</v>
      </c>
    </row>
    <row r="112" spans="1:8" x14ac:dyDescent="0.2">
      <c r="B112" s="77">
        <v>2017</v>
      </c>
      <c r="C112" s="73">
        <v>3</v>
      </c>
      <c r="D112" s="73" t="str">
        <f t="shared" si="5"/>
        <v>2017-3</v>
      </c>
      <c r="E112" s="75">
        <v>52</v>
      </c>
      <c r="F112" s="75">
        <v>1746</v>
      </c>
      <c r="G112" s="75">
        <f t="shared" si="3"/>
        <v>16.159958729951551</v>
      </c>
      <c r="H112" s="75">
        <f t="shared" si="4"/>
        <v>20.288093248073764</v>
      </c>
    </row>
    <row r="113" spans="2:8" x14ac:dyDescent="0.2">
      <c r="B113" s="77">
        <v>2017</v>
      </c>
      <c r="C113" s="73">
        <v>4</v>
      </c>
      <c r="D113" s="73" t="str">
        <f t="shared" si="5"/>
        <v>2017-4</v>
      </c>
      <c r="E113" s="75">
        <v>37</v>
      </c>
      <c r="F113" s="75">
        <v>1657</v>
      </c>
      <c r="G113" s="75">
        <f t="shared" si="3"/>
        <v>11.498432173234757</v>
      </c>
      <c r="H113" s="75">
        <f t="shared" si="4"/>
        <v>19.253935001178824</v>
      </c>
    </row>
    <row r="114" spans="2:8" x14ac:dyDescent="0.2">
      <c r="B114" s="77">
        <v>2017</v>
      </c>
      <c r="C114" s="73">
        <v>5</v>
      </c>
      <c r="D114" s="73" t="str">
        <f t="shared" si="5"/>
        <v>2017-5</v>
      </c>
      <c r="E114" s="75">
        <v>46</v>
      </c>
      <c r="F114" s="75">
        <v>1564</v>
      </c>
      <c r="G114" s="75">
        <f t="shared" si="3"/>
        <v>14.295348107264836</v>
      </c>
      <c r="H114" s="75">
        <f t="shared" si="4"/>
        <v>18.173297731951529</v>
      </c>
    </row>
    <row r="115" spans="2:8" x14ac:dyDescent="0.2">
      <c r="B115" s="77">
        <v>2017</v>
      </c>
      <c r="C115" s="73">
        <v>6</v>
      </c>
      <c r="D115" s="73" t="str">
        <f t="shared" si="5"/>
        <v>2017-6</v>
      </c>
      <c r="E115" s="75">
        <v>45</v>
      </c>
      <c r="F115" s="75">
        <v>1592</v>
      </c>
      <c r="G115" s="75">
        <f t="shared" si="3"/>
        <v>13.98457967015038</v>
      </c>
      <c r="H115" s="75">
        <f t="shared" si="4"/>
        <v>18.498650888278025</v>
      </c>
    </row>
    <row r="116" spans="2:8" x14ac:dyDescent="0.2">
      <c r="B116" s="77">
        <v>2017</v>
      </c>
      <c r="C116" s="73">
        <v>7</v>
      </c>
      <c r="D116" s="73" t="str">
        <f t="shared" si="5"/>
        <v>2017-7</v>
      </c>
      <c r="E116" s="75">
        <v>45</v>
      </c>
      <c r="F116" s="75">
        <v>1402</v>
      </c>
      <c r="G116" s="75">
        <f t="shared" si="3"/>
        <v>13.98457967015038</v>
      </c>
      <c r="H116" s="75">
        <f t="shared" si="4"/>
        <v>16.290897327491074</v>
      </c>
    </row>
    <row r="117" spans="2:8" x14ac:dyDescent="0.2">
      <c r="B117" s="77">
        <v>2017</v>
      </c>
      <c r="C117" s="73">
        <v>8</v>
      </c>
      <c r="D117" s="73" t="str">
        <f t="shared" si="5"/>
        <v>2017-8</v>
      </c>
      <c r="E117" s="75">
        <v>39</v>
      </c>
      <c r="F117" s="75">
        <v>1383</v>
      </c>
      <c r="G117" s="75">
        <f t="shared" si="3"/>
        <v>12.119969047463663</v>
      </c>
      <c r="H117" s="75">
        <f t="shared" si="4"/>
        <v>16.07012197141238</v>
      </c>
    </row>
    <row r="118" spans="2:8" x14ac:dyDescent="0.2">
      <c r="B118" s="77">
        <v>2017</v>
      </c>
      <c r="C118" s="73">
        <v>9</v>
      </c>
      <c r="D118" s="73" t="str">
        <f t="shared" si="5"/>
        <v>2017-9</v>
      </c>
      <c r="E118" s="75">
        <v>41</v>
      </c>
      <c r="F118" s="75">
        <v>1395</v>
      </c>
      <c r="G118" s="75">
        <f t="shared" si="3"/>
        <v>12.741505921692569</v>
      </c>
      <c r="H118" s="75">
        <f t="shared" si="4"/>
        <v>16.209559038409452</v>
      </c>
    </row>
    <row r="119" spans="2:8" x14ac:dyDescent="0.2">
      <c r="B119" s="77">
        <v>2017</v>
      </c>
      <c r="C119" s="73">
        <v>10</v>
      </c>
      <c r="D119" s="73" t="str">
        <f t="shared" si="5"/>
        <v>2017-10</v>
      </c>
      <c r="E119" s="75">
        <v>39</v>
      </c>
      <c r="F119" s="75">
        <v>1348</v>
      </c>
      <c r="G119" s="75">
        <f t="shared" si="3"/>
        <v>12.119969047463663</v>
      </c>
      <c r="H119" s="75">
        <f t="shared" si="4"/>
        <v>15.663430526004259</v>
      </c>
    </row>
    <row r="120" spans="2:8" x14ac:dyDescent="0.2">
      <c r="B120" s="77">
        <v>2017</v>
      </c>
      <c r="C120" s="73">
        <v>11</v>
      </c>
      <c r="D120" s="73" t="str">
        <f t="shared" si="5"/>
        <v>2017-11</v>
      </c>
      <c r="E120" s="75">
        <v>36</v>
      </c>
      <c r="F120" s="75">
        <v>1262</v>
      </c>
      <c r="G120" s="75">
        <f t="shared" si="3"/>
        <v>11.187663736120305</v>
      </c>
      <c r="H120" s="75">
        <f t="shared" si="4"/>
        <v>14.664131545858586</v>
      </c>
    </row>
    <row r="121" spans="2:8" x14ac:dyDescent="0.2">
      <c r="B121" s="77">
        <v>2017</v>
      </c>
      <c r="C121" s="73">
        <v>12</v>
      </c>
      <c r="D121" s="73" t="str">
        <f t="shared" si="5"/>
        <v>2017-12</v>
      </c>
      <c r="E121" s="75">
        <v>35</v>
      </c>
      <c r="F121" s="75">
        <v>1239</v>
      </c>
      <c r="G121" s="75">
        <f t="shared" si="3"/>
        <v>10.876895299005852</v>
      </c>
      <c r="H121" s="75">
        <f t="shared" si="4"/>
        <v>14.396877167447533</v>
      </c>
    </row>
    <row r="122" spans="2:8" x14ac:dyDescent="0.2">
      <c r="B122" s="77">
        <v>2017</v>
      </c>
      <c r="C122" s="73">
        <v>13</v>
      </c>
      <c r="D122" s="73" t="str">
        <f t="shared" si="5"/>
        <v>2017-13</v>
      </c>
      <c r="E122" s="75">
        <v>30</v>
      </c>
      <c r="F122" s="75">
        <v>1183</v>
      </c>
      <c r="G122" s="75">
        <f t="shared" si="3"/>
        <v>9.3230531134335859</v>
      </c>
      <c r="H122" s="75">
        <f t="shared" si="4"/>
        <v>13.746170854794538</v>
      </c>
    </row>
    <row r="123" spans="2:8" x14ac:dyDescent="0.2">
      <c r="B123" s="77">
        <v>2017</v>
      </c>
      <c r="C123" s="73">
        <v>14</v>
      </c>
      <c r="D123" s="73" t="str">
        <f t="shared" si="5"/>
        <v>2017-14</v>
      </c>
      <c r="E123" s="75">
        <v>36</v>
      </c>
      <c r="F123" s="75">
        <v>1234</v>
      </c>
      <c r="G123" s="75">
        <f t="shared" si="3"/>
        <v>11.187663736120305</v>
      </c>
      <c r="H123" s="75">
        <f t="shared" si="4"/>
        <v>14.338778389532086</v>
      </c>
    </row>
    <row r="124" spans="2:8" x14ac:dyDescent="0.2">
      <c r="B124" s="77">
        <v>2017</v>
      </c>
      <c r="C124" s="73">
        <v>15</v>
      </c>
      <c r="D124" s="73" t="str">
        <f t="shared" si="5"/>
        <v>2017-15</v>
      </c>
      <c r="E124" s="75">
        <v>32</v>
      </c>
      <c r="F124" s="75">
        <v>1201</v>
      </c>
      <c r="G124" s="75">
        <f t="shared" si="3"/>
        <v>9.9445899876624928</v>
      </c>
      <c r="H124" s="75">
        <f t="shared" si="4"/>
        <v>13.955326455290145</v>
      </c>
    </row>
    <row r="125" spans="2:8" x14ac:dyDescent="0.2">
      <c r="B125" s="77">
        <v>2017</v>
      </c>
      <c r="C125" s="73">
        <v>16</v>
      </c>
      <c r="D125" s="73" t="str">
        <f t="shared" si="5"/>
        <v>2017-16</v>
      </c>
      <c r="E125" s="75">
        <v>52</v>
      </c>
      <c r="F125" s="75">
        <v>1181</v>
      </c>
      <c r="G125" s="75">
        <f t="shared" si="3"/>
        <v>16.159958729951551</v>
      </c>
      <c r="H125" s="75">
        <f t="shared" si="4"/>
        <v>13.72293134362836</v>
      </c>
    </row>
    <row r="126" spans="2:8" x14ac:dyDescent="0.2">
      <c r="B126" s="77">
        <v>2017</v>
      </c>
      <c r="C126" s="73">
        <v>17</v>
      </c>
      <c r="D126" s="73" t="str">
        <f t="shared" si="5"/>
        <v>2017-17</v>
      </c>
      <c r="E126" s="75">
        <v>28</v>
      </c>
      <c r="F126" s="75">
        <v>1223</v>
      </c>
      <c r="G126" s="75">
        <f t="shared" si="3"/>
        <v>8.7015162392046808</v>
      </c>
      <c r="H126" s="75">
        <f t="shared" si="4"/>
        <v>14.210961078118107</v>
      </c>
    </row>
    <row r="127" spans="2:8" x14ac:dyDescent="0.2">
      <c r="B127" s="77">
        <v>2017</v>
      </c>
      <c r="C127" s="73">
        <v>18</v>
      </c>
      <c r="D127" s="73" t="str">
        <f t="shared" si="5"/>
        <v>2017-18</v>
      </c>
      <c r="E127" s="75">
        <v>36</v>
      </c>
      <c r="F127" s="75">
        <v>1210</v>
      </c>
      <c r="G127" s="75">
        <f t="shared" si="3"/>
        <v>11.187663736120305</v>
      </c>
      <c r="H127" s="75">
        <f t="shared" si="4"/>
        <v>14.059904255537946</v>
      </c>
    </row>
    <row r="128" spans="2:8" x14ac:dyDescent="0.2">
      <c r="B128" s="77">
        <v>2017</v>
      </c>
      <c r="C128" s="73">
        <v>19</v>
      </c>
      <c r="D128" s="73" t="str">
        <f t="shared" si="5"/>
        <v>2017-19</v>
      </c>
      <c r="E128" s="75">
        <v>39</v>
      </c>
      <c r="F128" s="75">
        <v>1204</v>
      </c>
      <c r="G128" s="75">
        <f t="shared" si="3"/>
        <v>12.119969047463663</v>
      </c>
      <c r="H128" s="75">
        <f t="shared" si="4"/>
        <v>13.990185722039412</v>
      </c>
    </row>
    <row r="129" spans="2:8" x14ac:dyDescent="0.2">
      <c r="B129" s="77">
        <v>2017</v>
      </c>
      <c r="C129" s="73">
        <v>20</v>
      </c>
      <c r="D129" s="73" t="str">
        <f t="shared" si="5"/>
        <v>2017-20</v>
      </c>
      <c r="E129" s="75">
        <v>33</v>
      </c>
      <c r="F129" s="75">
        <v>1207</v>
      </c>
      <c r="G129" s="75">
        <f t="shared" si="3"/>
        <v>10.255358424776945</v>
      </c>
      <c r="H129" s="75">
        <f t="shared" si="4"/>
        <v>14.025044988788679</v>
      </c>
    </row>
    <row r="130" spans="2:8" x14ac:dyDescent="0.2">
      <c r="B130" s="77">
        <v>2017</v>
      </c>
      <c r="C130" s="73">
        <v>21</v>
      </c>
      <c r="D130" s="73" t="str">
        <f t="shared" si="5"/>
        <v>2017-21</v>
      </c>
      <c r="E130" s="75">
        <v>25</v>
      </c>
      <c r="F130" s="75">
        <v>1186</v>
      </c>
      <c r="G130" s="75">
        <f t="shared" si="3"/>
        <v>7.7692109278613231</v>
      </c>
      <c r="H130" s="75">
        <f t="shared" si="4"/>
        <v>13.781030121543804</v>
      </c>
    </row>
    <row r="131" spans="2:8" x14ac:dyDescent="0.2">
      <c r="B131" s="77">
        <v>2017</v>
      </c>
      <c r="C131" s="73">
        <v>22</v>
      </c>
      <c r="D131" s="73" t="str">
        <f t="shared" si="5"/>
        <v>2017-22</v>
      </c>
      <c r="E131" s="75">
        <v>24</v>
      </c>
      <c r="F131" s="75">
        <v>1126</v>
      </c>
      <c r="G131" s="75">
        <f t="shared" si="3"/>
        <v>7.4584424907468696</v>
      </c>
      <c r="H131" s="75">
        <f t="shared" si="4"/>
        <v>13.083844786558453</v>
      </c>
    </row>
    <row r="132" spans="2:8" x14ac:dyDescent="0.2">
      <c r="B132" s="77">
        <v>2017</v>
      </c>
      <c r="C132" s="73">
        <v>23</v>
      </c>
      <c r="D132" s="73" t="str">
        <f t="shared" si="5"/>
        <v>2017-23</v>
      </c>
      <c r="E132" s="75">
        <v>38</v>
      </c>
      <c r="F132" s="75">
        <v>1108</v>
      </c>
      <c r="G132" s="75">
        <f t="shared" si="3"/>
        <v>11.80920061034921</v>
      </c>
      <c r="H132" s="75">
        <f t="shared" si="4"/>
        <v>12.874689186062845</v>
      </c>
    </row>
    <row r="133" spans="2:8" x14ac:dyDescent="0.2">
      <c r="B133" s="77">
        <v>2017</v>
      </c>
      <c r="C133" s="73">
        <v>24</v>
      </c>
      <c r="D133" s="73" t="str">
        <f t="shared" si="5"/>
        <v>2017-24</v>
      </c>
      <c r="E133" s="75">
        <v>33</v>
      </c>
      <c r="F133" s="75">
        <v>1120</v>
      </c>
      <c r="G133" s="75">
        <f t="shared" ref="G133:G196" si="6">E133/$G$3*100000</f>
        <v>10.255358424776945</v>
      </c>
      <c r="H133" s="75">
        <f t="shared" ref="H133:H196" si="7">F133/$H$3*100000</f>
        <v>13.014126253059915</v>
      </c>
    </row>
    <row r="134" spans="2:8" x14ac:dyDescent="0.2">
      <c r="B134" s="77">
        <v>2017</v>
      </c>
      <c r="C134" s="73">
        <v>25</v>
      </c>
      <c r="D134" s="73" t="str">
        <f t="shared" ref="D134:D197" si="8">CONCATENATE(B134,"-",C134)</f>
        <v>2017-25</v>
      </c>
      <c r="E134" s="75">
        <v>42</v>
      </c>
      <c r="F134" s="75">
        <v>1196</v>
      </c>
      <c r="G134" s="75">
        <f t="shared" si="6"/>
        <v>13.05227435880702</v>
      </c>
      <c r="H134" s="75">
        <f t="shared" si="7"/>
        <v>13.897227677374698</v>
      </c>
    </row>
    <row r="135" spans="2:8" x14ac:dyDescent="0.2">
      <c r="B135" s="77">
        <v>2017</v>
      </c>
      <c r="C135" s="73">
        <v>26</v>
      </c>
      <c r="D135" s="73" t="str">
        <f t="shared" si="8"/>
        <v>2017-26</v>
      </c>
      <c r="E135" s="75">
        <v>32</v>
      </c>
      <c r="F135" s="75">
        <v>1166</v>
      </c>
      <c r="G135" s="75">
        <f t="shared" si="6"/>
        <v>9.9445899876624928</v>
      </c>
      <c r="H135" s="75">
        <f t="shared" si="7"/>
        <v>13.548635009882023</v>
      </c>
    </row>
    <row r="136" spans="2:8" x14ac:dyDescent="0.2">
      <c r="B136" s="77">
        <v>2017</v>
      </c>
      <c r="C136" s="73">
        <v>27</v>
      </c>
      <c r="D136" s="73" t="str">
        <f t="shared" si="8"/>
        <v>2017-27</v>
      </c>
      <c r="E136" s="75">
        <v>35</v>
      </c>
      <c r="F136" s="75">
        <v>1158</v>
      </c>
      <c r="G136" s="75">
        <f t="shared" si="6"/>
        <v>10.876895299005852</v>
      </c>
      <c r="H136" s="75">
        <f t="shared" si="7"/>
        <v>13.455676965217307</v>
      </c>
    </row>
    <row r="137" spans="2:8" x14ac:dyDescent="0.2">
      <c r="B137" s="77">
        <v>2017</v>
      </c>
      <c r="C137" s="73">
        <v>28</v>
      </c>
      <c r="D137" s="73" t="str">
        <f t="shared" si="8"/>
        <v>2017-28</v>
      </c>
      <c r="E137" s="75">
        <v>40</v>
      </c>
      <c r="F137" s="75">
        <v>1087</v>
      </c>
      <c r="G137" s="75">
        <f t="shared" si="6"/>
        <v>12.430737484578117</v>
      </c>
      <c r="H137" s="75">
        <f t="shared" si="7"/>
        <v>12.630674318817974</v>
      </c>
    </row>
    <row r="138" spans="2:8" x14ac:dyDescent="0.2">
      <c r="B138" s="77">
        <v>2017</v>
      </c>
      <c r="C138" s="73">
        <v>29</v>
      </c>
      <c r="D138" s="73" t="str">
        <f t="shared" si="8"/>
        <v>2017-29</v>
      </c>
      <c r="E138" s="75">
        <v>39</v>
      </c>
      <c r="F138" s="75">
        <v>1151</v>
      </c>
      <c r="G138" s="75">
        <f t="shared" si="6"/>
        <v>12.119969047463663</v>
      </c>
      <c r="H138" s="75">
        <f t="shared" si="7"/>
        <v>13.374338676135682</v>
      </c>
    </row>
    <row r="139" spans="2:8" x14ac:dyDescent="0.2">
      <c r="B139" s="77">
        <v>2017</v>
      </c>
      <c r="C139" s="73">
        <v>30</v>
      </c>
      <c r="D139" s="73" t="str">
        <f t="shared" si="8"/>
        <v>2017-30</v>
      </c>
      <c r="E139" s="75">
        <v>37</v>
      </c>
      <c r="F139" s="75">
        <v>1121</v>
      </c>
      <c r="G139" s="75">
        <f t="shared" si="6"/>
        <v>11.498432173234757</v>
      </c>
      <c r="H139" s="75">
        <f t="shared" si="7"/>
        <v>13.025746008643008</v>
      </c>
    </row>
    <row r="140" spans="2:8" x14ac:dyDescent="0.2">
      <c r="B140" s="77">
        <v>2017</v>
      </c>
      <c r="C140" s="73">
        <v>31</v>
      </c>
      <c r="D140" s="73" t="str">
        <f t="shared" si="8"/>
        <v>2017-31</v>
      </c>
      <c r="E140" s="75">
        <v>45</v>
      </c>
      <c r="F140" s="75">
        <v>1200</v>
      </c>
      <c r="G140" s="75">
        <f t="shared" si="6"/>
        <v>13.98457967015038</v>
      </c>
      <c r="H140" s="75">
        <f t="shared" si="7"/>
        <v>13.943706699707056</v>
      </c>
    </row>
    <row r="141" spans="2:8" x14ac:dyDescent="0.2">
      <c r="B141" s="77">
        <v>2017</v>
      </c>
      <c r="C141" s="73">
        <v>32</v>
      </c>
      <c r="D141" s="73" t="str">
        <f t="shared" si="8"/>
        <v>2017-32</v>
      </c>
      <c r="E141" s="75">
        <v>26</v>
      </c>
      <c r="F141" s="75">
        <v>1099</v>
      </c>
      <c r="G141" s="75">
        <f t="shared" si="6"/>
        <v>8.0799793649757756</v>
      </c>
      <c r="H141" s="75">
        <f t="shared" si="7"/>
        <v>12.770111385815046</v>
      </c>
    </row>
    <row r="142" spans="2:8" x14ac:dyDescent="0.2">
      <c r="B142" s="77">
        <v>2017</v>
      </c>
      <c r="C142" s="73">
        <v>33</v>
      </c>
      <c r="D142" s="73" t="str">
        <f t="shared" si="8"/>
        <v>2017-33</v>
      </c>
      <c r="E142" s="75">
        <v>40</v>
      </c>
      <c r="F142" s="75">
        <v>1128</v>
      </c>
      <c r="G142" s="75">
        <f t="shared" si="6"/>
        <v>12.430737484578117</v>
      </c>
      <c r="H142" s="75">
        <f t="shared" si="7"/>
        <v>13.107084297724631</v>
      </c>
    </row>
    <row r="143" spans="2:8" x14ac:dyDescent="0.2">
      <c r="B143" s="77">
        <v>2017</v>
      </c>
      <c r="C143" s="73">
        <v>34</v>
      </c>
      <c r="D143" s="73" t="str">
        <f t="shared" si="8"/>
        <v>2017-34</v>
      </c>
      <c r="E143" s="75">
        <v>31</v>
      </c>
      <c r="F143" s="75">
        <v>1207</v>
      </c>
      <c r="G143" s="75">
        <f t="shared" si="6"/>
        <v>9.6338215505480402</v>
      </c>
      <c r="H143" s="75">
        <f t="shared" si="7"/>
        <v>14.025044988788679</v>
      </c>
    </row>
    <row r="144" spans="2:8" x14ac:dyDescent="0.2">
      <c r="B144" s="77">
        <v>2017</v>
      </c>
      <c r="C144" s="73">
        <v>35</v>
      </c>
      <c r="D144" s="73" t="str">
        <f t="shared" si="8"/>
        <v>2017-35</v>
      </c>
      <c r="E144" s="75">
        <v>32</v>
      </c>
      <c r="F144" s="75">
        <v>1164</v>
      </c>
      <c r="G144" s="75">
        <f t="shared" si="6"/>
        <v>9.9445899876624928</v>
      </c>
      <c r="H144" s="75">
        <f t="shared" si="7"/>
        <v>13.525395498715842</v>
      </c>
    </row>
    <row r="145" spans="2:8" x14ac:dyDescent="0.2">
      <c r="B145" s="77">
        <v>2017</v>
      </c>
      <c r="C145" s="73">
        <v>36</v>
      </c>
      <c r="D145" s="73" t="str">
        <f t="shared" si="8"/>
        <v>2017-36</v>
      </c>
      <c r="E145" s="75">
        <v>39</v>
      </c>
      <c r="F145" s="75">
        <v>1153</v>
      </c>
      <c r="G145" s="75">
        <f t="shared" si="6"/>
        <v>12.119969047463663</v>
      </c>
      <c r="H145" s="75">
        <f t="shared" si="7"/>
        <v>13.39757818730186</v>
      </c>
    </row>
    <row r="146" spans="2:8" x14ac:dyDescent="0.2">
      <c r="B146" s="77">
        <v>2017</v>
      </c>
      <c r="C146" s="73">
        <v>37</v>
      </c>
      <c r="D146" s="73" t="str">
        <f t="shared" si="8"/>
        <v>2017-37</v>
      </c>
      <c r="E146" s="75">
        <v>42</v>
      </c>
      <c r="F146" s="75">
        <v>1190</v>
      </c>
      <c r="G146" s="75">
        <f t="shared" si="6"/>
        <v>13.05227435880702</v>
      </c>
      <c r="H146" s="75">
        <f t="shared" si="7"/>
        <v>13.827509143876163</v>
      </c>
    </row>
    <row r="147" spans="2:8" x14ac:dyDescent="0.2">
      <c r="B147" s="77">
        <v>2017</v>
      </c>
      <c r="C147" s="73">
        <v>38</v>
      </c>
      <c r="D147" s="73" t="str">
        <f t="shared" si="8"/>
        <v>2017-38</v>
      </c>
      <c r="E147" s="75">
        <v>54</v>
      </c>
      <c r="F147" s="75">
        <v>1265</v>
      </c>
      <c r="G147" s="75">
        <f t="shared" si="6"/>
        <v>16.781495604180456</v>
      </c>
      <c r="H147" s="75">
        <f t="shared" si="7"/>
        <v>14.698990812607853</v>
      </c>
    </row>
    <row r="148" spans="2:8" x14ac:dyDescent="0.2">
      <c r="B148" s="77">
        <v>2017</v>
      </c>
      <c r="C148" s="73">
        <v>39</v>
      </c>
      <c r="D148" s="73" t="str">
        <f t="shared" si="8"/>
        <v>2017-39</v>
      </c>
      <c r="E148" s="75">
        <v>34</v>
      </c>
      <c r="F148" s="75">
        <v>1243</v>
      </c>
      <c r="G148" s="75">
        <f t="shared" si="6"/>
        <v>10.5661268618914</v>
      </c>
      <c r="H148" s="75">
        <f t="shared" si="7"/>
        <v>14.443356189779889</v>
      </c>
    </row>
    <row r="149" spans="2:8" x14ac:dyDescent="0.2">
      <c r="B149" s="77">
        <v>2017</v>
      </c>
      <c r="C149" s="73">
        <v>40</v>
      </c>
      <c r="D149" s="73" t="str">
        <f t="shared" si="8"/>
        <v>2017-40</v>
      </c>
      <c r="E149" s="75">
        <v>47</v>
      </c>
      <c r="F149" s="75">
        <v>1295</v>
      </c>
      <c r="G149" s="75">
        <f t="shared" si="6"/>
        <v>14.606116544379287</v>
      </c>
      <c r="H149" s="75">
        <f t="shared" si="7"/>
        <v>15.047583480100529</v>
      </c>
    </row>
    <row r="150" spans="2:8" x14ac:dyDescent="0.2">
      <c r="B150" s="77">
        <v>2017</v>
      </c>
      <c r="C150" s="73">
        <v>41</v>
      </c>
      <c r="D150" s="73" t="str">
        <f t="shared" si="8"/>
        <v>2017-41</v>
      </c>
      <c r="E150" s="75">
        <v>39</v>
      </c>
      <c r="F150" s="75">
        <v>1268</v>
      </c>
      <c r="G150" s="75">
        <f t="shared" si="6"/>
        <v>12.119969047463663</v>
      </c>
      <c r="H150" s="75">
        <f t="shared" si="7"/>
        <v>14.73385007935712</v>
      </c>
    </row>
    <row r="151" spans="2:8" x14ac:dyDescent="0.2">
      <c r="B151" s="77">
        <v>2017</v>
      </c>
      <c r="C151" s="73">
        <v>42</v>
      </c>
      <c r="D151" s="73" t="str">
        <f t="shared" si="8"/>
        <v>2017-42</v>
      </c>
      <c r="E151" s="75">
        <v>32</v>
      </c>
      <c r="F151" s="75">
        <v>1210</v>
      </c>
      <c r="G151" s="75">
        <f t="shared" si="6"/>
        <v>9.9445899876624928</v>
      </c>
      <c r="H151" s="75">
        <f t="shared" si="7"/>
        <v>14.059904255537946</v>
      </c>
    </row>
    <row r="152" spans="2:8" x14ac:dyDescent="0.2">
      <c r="B152" s="77">
        <v>2017</v>
      </c>
      <c r="C152" s="73">
        <v>43</v>
      </c>
      <c r="D152" s="73" t="str">
        <f t="shared" si="8"/>
        <v>2017-43</v>
      </c>
      <c r="E152" s="75">
        <v>38</v>
      </c>
      <c r="F152" s="75">
        <v>1214</v>
      </c>
      <c r="G152" s="75">
        <f t="shared" si="6"/>
        <v>11.80920061034921</v>
      </c>
      <c r="H152" s="75">
        <f t="shared" si="7"/>
        <v>14.106383277870304</v>
      </c>
    </row>
    <row r="153" spans="2:8" x14ac:dyDescent="0.2">
      <c r="B153" s="77">
        <v>2017</v>
      </c>
      <c r="C153" s="73">
        <v>44</v>
      </c>
      <c r="D153" s="73" t="str">
        <f t="shared" si="8"/>
        <v>2017-44</v>
      </c>
      <c r="E153" s="75">
        <v>35</v>
      </c>
      <c r="F153" s="75">
        <v>1153</v>
      </c>
      <c r="G153" s="75">
        <f t="shared" si="6"/>
        <v>10.876895299005852</v>
      </c>
      <c r="H153" s="75">
        <f t="shared" si="7"/>
        <v>13.39757818730186</v>
      </c>
    </row>
    <row r="154" spans="2:8" x14ac:dyDescent="0.2">
      <c r="B154" s="77">
        <v>2017</v>
      </c>
      <c r="C154" s="73">
        <v>45</v>
      </c>
      <c r="D154" s="73" t="str">
        <f t="shared" si="8"/>
        <v>2017-45</v>
      </c>
      <c r="E154" s="75">
        <v>32</v>
      </c>
      <c r="F154" s="75">
        <v>1312</v>
      </c>
      <c r="G154" s="75">
        <f t="shared" si="6"/>
        <v>9.9445899876624928</v>
      </c>
      <c r="H154" s="75">
        <f t="shared" si="7"/>
        <v>15.245119325013045</v>
      </c>
    </row>
    <row r="155" spans="2:8" x14ac:dyDescent="0.2">
      <c r="B155" s="77">
        <v>2017</v>
      </c>
      <c r="C155" s="73">
        <v>46</v>
      </c>
      <c r="D155" s="73" t="str">
        <f t="shared" si="8"/>
        <v>2017-46</v>
      </c>
      <c r="E155" s="75">
        <v>37</v>
      </c>
      <c r="F155" s="75">
        <v>1251</v>
      </c>
      <c r="G155" s="75">
        <f t="shared" si="6"/>
        <v>11.498432173234757</v>
      </c>
      <c r="H155" s="75">
        <f t="shared" si="7"/>
        <v>14.536314234444605</v>
      </c>
    </row>
    <row r="156" spans="2:8" x14ac:dyDescent="0.2">
      <c r="B156" s="77">
        <v>2017</v>
      </c>
      <c r="C156" s="73">
        <v>47</v>
      </c>
      <c r="D156" s="73" t="str">
        <f t="shared" si="8"/>
        <v>2017-47</v>
      </c>
      <c r="E156" s="75">
        <v>36</v>
      </c>
      <c r="F156" s="75">
        <v>1318</v>
      </c>
      <c r="G156" s="75">
        <f t="shared" si="6"/>
        <v>11.187663736120305</v>
      </c>
      <c r="H156" s="75">
        <f t="shared" si="7"/>
        <v>15.314837858511583</v>
      </c>
    </row>
    <row r="157" spans="2:8" x14ac:dyDescent="0.2">
      <c r="B157" s="77">
        <v>2017</v>
      </c>
      <c r="C157" s="73">
        <v>48</v>
      </c>
      <c r="D157" s="73" t="str">
        <f t="shared" si="8"/>
        <v>2017-48</v>
      </c>
      <c r="E157" s="75">
        <v>50</v>
      </c>
      <c r="F157" s="75">
        <v>1396</v>
      </c>
      <c r="G157" s="75">
        <f t="shared" si="6"/>
        <v>15.538421855722646</v>
      </c>
      <c r="H157" s="75">
        <f t="shared" si="7"/>
        <v>16.221178793992539</v>
      </c>
    </row>
    <row r="158" spans="2:8" x14ac:dyDescent="0.2">
      <c r="B158" s="77">
        <v>2017</v>
      </c>
      <c r="C158" s="73">
        <v>49</v>
      </c>
      <c r="D158" s="73" t="str">
        <f t="shared" si="8"/>
        <v>2017-49</v>
      </c>
      <c r="E158" s="75">
        <v>43</v>
      </c>
      <c r="F158" s="75">
        <v>1390</v>
      </c>
      <c r="G158" s="75">
        <f t="shared" si="6"/>
        <v>13.363042795921476</v>
      </c>
      <c r="H158" s="75">
        <f t="shared" si="7"/>
        <v>16.151460260494005</v>
      </c>
    </row>
    <row r="159" spans="2:8" x14ac:dyDescent="0.2">
      <c r="B159" s="77">
        <v>2017</v>
      </c>
      <c r="C159" s="73">
        <v>50</v>
      </c>
      <c r="D159" s="73" t="str">
        <f t="shared" si="8"/>
        <v>2017-50</v>
      </c>
      <c r="E159" s="75">
        <v>42</v>
      </c>
      <c r="F159" s="75">
        <v>1357</v>
      </c>
      <c r="G159" s="75">
        <f t="shared" si="6"/>
        <v>13.05227435880702</v>
      </c>
      <c r="H159" s="75">
        <f t="shared" si="7"/>
        <v>15.76800832625206</v>
      </c>
    </row>
    <row r="160" spans="2:8" x14ac:dyDescent="0.2">
      <c r="B160" s="77">
        <v>2017</v>
      </c>
      <c r="C160" s="73">
        <v>51</v>
      </c>
      <c r="D160" s="73" t="str">
        <f t="shared" si="8"/>
        <v>2017-51</v>
      </c>
      <c r="E160" s="75">
        <v>49</v>
      </c>
      <c r="F160" s="75">
        <v>1456</v>
      </c>
      <c r="G160" s="75">
        <f t="shared" si="6"/>
        <v>15.227653418608192</v>
      </c>
      <c r="H160" s="75">
        <f t="shared" si="7"/>
        <v>16.918364128977892</v>
      </c>
    </row>
    <row r="161" spans="1:8" x14ac:dyDescent="0.2">
      <c r="B161" s="77">
        <v>2017</v>
      </c>
      <c r="C161" s="73">
        <v>52</v>
      </c>
      <c r="D161" s="73" t="str">
        <f t="shared" si="8"/>
        <v>2017-52</v>
      </c>
      <c r="E161" s="75">
        <v>57</v>
      </c>
      <c r="F161" s="75">
        <v>1375</v>
      </c>
      <c r="G161" s="75">
        <f t="shared" si="6"/>
        <v>17.713800915523816</v>
      </c>
      <c r="H161" s="75">
        <f t="shared" si="7"/>
        <v>15.977163926747666</v>
      </c>
    </row>
    <row r="162" spans="1:8" x14ac:dyDescent="0.2">
      <c r="A162" s="77">
        <v>2018</v>
      </c>
      <c r="B162" s="77">
        <v>2018</v>
      </c>
      <c r="C162" s="73">
        <v>1</v>
      </c>
      <c r="D162" s="73" t="str">
        <f t="shared" si="8"/>
        <v>2018-1</v>
      </c>
      <c r="E162" s="75">
        <v>57</v>
      </c>
      <c r="F162" s="75">
        <v>1561</v>
      </c>
      <c r="G162" s="75">
        <f t="shared" si="6"/>
        <v>17.713800915523816</v>
      </c>
      <c r="H162" s="75">
        <f t="shared" si="7"/>
        <v>18.13843846520226</v>
      </c>
    </row>
    <row r="163" spans="1:8" x14ac:dyDescent="0.2">
      <c r="B163" s="77">
        <v>2018</v>
      </c>
      <c r="C163" s="73">
        <v>2</v>
      </c>
      <c r="D163" s="73" t="str">
        <f t="shared" si="8"/>
        <v>2018-2</v>
      </c>
      <c r="E163" s="75">
        <v>55</v>
      </c>
      <c r="F163" s="75">
        <v>1541</v>
      </c>
      <c r="G163" s="75">
        <f t="shared" si="6"/>
        <v>17.092264041294911</v>
      </c>
      <c r="H163" s="75">
        <f t="shared" si="7"/>
        <v>17.906043353540475</v>
      </c>
    </row>
    <row r="164" spans="1:8" x14ac:dyDescent="0.2">
      <c r="B164" s="77">
        <v>2018</v>
      </c>
      <c r="C164" s="73">
        <v>3</v>
      </c>
      <c r="D164" s="73" t="str">
        <f t="shared" si="8"/>
        <v>2018-3</v>
      </c>
      <c r="E164" s="75">
        <v>34</v>
      </c>
      <c r="F164" s="75">
        <v>1494</v>
      </c>
      <c r="G164" s="75">
        <f t="shared" si="6"/>
        <v>10.5661268618914</v>
      </c>
      <c r="H164" s="75">
        <f t="shared" si="7"/>
        <v>17.359914841135282</v>
      </c>
    </row>
    <row r="165" spans="1:8" x14ac:dyDescent="0.2">
      <c r="B165" s="77">
        <v>2018</v>
      </c>
      <c r="C165" s="73">
        <v>4</v>
      </c>
      <c r="D165" s="73" t="str">
        <f t="shared" si="8"/>
        <v>2018-4</v>
      </c>
      <c r="E165" s="75">
        <v>40</v>
      </c>
      <c r="F165" s="75">
        <v>1397</v>
      </c>
      <c r="G165" s="75">
        <f t="shared" si="6"/>
        <v>12.430737484578117</v>
      </c>
      <c r="H165" s="75">
        <f t="shared" si="7"/>
        <v>16.23279854957563</v>
      </c>
    </row>
    <row r="166" spans="1:8" x14ac:dyDescent="0.2">
      <c r="B166" s="77">
        <v>2018</v>
      </c>
      <c r="C166" s="73">
        <v>5</v>
      </c>
      <c r="D166" s="73" t="str">
        <f t="shared" si="8"/>
        <v>2018-5</v>
      </c>
      <c r="E166" s="75">
        <v>43</v>
      </c>
      <c r="F166" s="75">
        <v>1397</v>
      </c>
      <c r="G166" s="75">
        <f t="shared" si="6"/>
        <v>13.363042795921476</v>
      </c>
      <c r="H166" s="75">
        <f t="shared" si="7"/>
        <v>16.23279854957563</v>
      </c>
    </row>
    <row r="167" spans="1:8" x14ac:dyDescent="0.2">
      <c r="B167" s="77">
        <v>2018</v>
      </c>
      <c r="C167" s="73">
        <v>6</v>
      </c>
      <c r="D167" s="73" t="str">
        <f t="shared" si="8"/>
        <v>2018-6</v>
      </c>
      <c r="E167" s="75">
        <v>45</v>
      </c>
      <c r="F167" s="75">
        <v>1441</v>
      </c>
      <c r="G167" s="75">
        <f t="shared" si="6"/>
        <v>13.98457967015038</v>
      </c>
      <c r="H167" s="75">
        <f t="shared" si="7"/>
        <v>16.744067795231555</v>
      </c>
    </row>
    <row r="168" spans="1:8" x14ac:dyDescent="0.2">
      <c r="B168" s="77">
        <v>2018</v>
      </c>
      <c r="C168" s="73">
        <v>7</v>
      </c>
      <c r="D168" s="73" t="str">
        <f t="shared" si="8"/>
        <v>2018-7</v>
      </c>
      <c r="E168" s="75">
        <v>46</v>
      </c>
      <c r="F168" s="75">
        <v>1458</v>
      </c>
      <c r="G168" s="75">
        <f t="shared" si="6"/>
        <v>14.295348107264836</v>
      </c>
      <c r="H168" s="75">
        <f t="shared" si="7"/>
        <v>16.94160364014407</v>
      </c>
    </row>
    <row r="169" spans="1:8" x14ac:dyDescent="0.2">
      <c r="B169" s="77">
        <v>2018</v>
      </c>
      <c r="C169" s="73">
        <v>8</v>
      </c>
      <c r="D169" s="73" t="str">
        <f t="shared" si="8"/>
        <v>2018-8</v>
      </c>
      <c r="E169" s="75">
        <v>52</v>
      </c>
      <c r="F169" s="75">
        <v>1478</v>
      </c>
      <c r="G169" s="75">
        <f t="shared" si="6"/>
        <v>16.159958729951551</v>
      </c>
      <c r="H169" s="75">
        <f t="shared" si="7"/>
        <v>17.173998751805854</v>
      </c>
    </row>
    <row r="170" spans="1:8" x14ac:dyDescent="0.2">
      <c r="B170" s="77">
        <v>2018</v>
      </c>
      <c r="C170" s="73">
        <v>9</v>
      </c>
      <c r="D170" s="73" t="str">
        <f t="shared" si="8"/>
        <v>2018-9</v>
      </c>
      <c r="E170" s="75">
        <v>40</v>
      </c>
      <c r="F170" s="75">
        <v>1636</v>
      </c>
      <c r="G170" s="75">
        <f t="shared" si="6"/>
        <v>12.430737484578117</v>
      </c>
      <c r="H170" s="75">
        <f t="shared" si="7"/>
        <v>19.009920133933953</v>
      </c>
    </row>
    <row r="171" spans="1:8" x14ac:dyDescent="0.2">
      <c r="B171" s="77">
        <v>2018</v>
      </c>
      <c r="C171" s="73">
        <v>10</v>
      </c>
      <c r="D171" s="73" t="str">
        <f t="shared" si="8"/>
        <v>2018-10</v>
      </c>
      <c r="E171" s="75">
        <v>45</v>
      </c>
      <c r="F171" s="75">
        <v>1532</v>
      </c>
      <c r="G171" s="75">
        <f t="shared" si="6"/>
        <v>13.98457967015038</v>
      </c>
      <c r="H171" s="75">
        <f t="shared" si="7"/>
        <v>17.801465553292672</v>
      </c>
    </row>
    <row r="172" spans="1:8" x14ac:dyDescent="0.2">
      <c r="B172" s="77">
        <v>2018</v>
      </c>
      <c r="C172" s="73">
        <v>11</v>
      </c>
      <c r="D172" s="73" t="str">
        <f t="shared" si="8"/>
        <v>2018-11</v>
      </c>
      <c r="E172" s="75">
        <v>31</v>
      </c>
      <c r="F172" s="75">
        <v>1482</v>
      </c>
      <c r="G172" s="75">
        <f t="shared" si="6"/>
        <v>9.6338215505480402</v>
      </c>
      <c r="H172" s="75">
        <f t="shared" si="7"/>
        <v>17.22047777413821</v>
      </c>
    </row>
    <row r="173" spans="1:8" x14ac:dyDescent="0.2">
      <c r="B173" s="77">
        <v>2018</v>
      </c>
      <c r="C173" s="73">
        <v>12</v>
      </c>
      <c r="D173" s="73" t="str">
        <f t="shared" si="8"/>
        <v>2018-12</v>
      </c>
      <c r="E173" s="75">
        <v>36</v>
      </c>
      <c r="F173" s="75">
        <v>1380</v>
      </c>
      <c r="G173" s="75">
        <f t="shared" si="6"/>
        <v>11.187663736120305</v>
      </c>
      <c r="H173" s="75">
        <f t="shared" si="7"/>
        <v>16.035262704663111</v>
      </c>
    </row>
    <row r="174" spans="1:8" x14ac:dyDescent="0.2">
      <c r="B174" s="77">
        <v>2018</v>
      </c>
      <c r="C174" s="73">
        <v>13</v>
      </c>
      <c r="D174" s="73" t="str">
        <f t="shared" si="8"/>
        <v>2018-13</v>
      </c>
      <c r="E174" s="75">
        <v>55</v>
      </c>
      <c r="F174" s="75">
        <v>1348</v>
      </c>
      <c r="G174" s="75">
        <f t="shared" si="6"/>
        <v>17.092264041294911</v>
      </c>
      <c r="H174" s="75">
        <f t="shared" si="7"/>
        <v>15.663430526004259</v>
      </c>
    </row>
    <row r="175" spans="1:8" x14ac:dyDescent="0.2">
      <c r="B175" s="77">
        <v>2018</v>
      </c>
      <c r="C175" s="73">
        <v>14</v>
      </c>
      <c r="D175" s="73" t="str">
        <f t="shared" si="8"/>
        <v>2018-14</v>
      </c>
      <c r="E175" s="75">
        <v>44</v>
      </c>
      <c r="F175" s="75">
        <v>1339</v>
      </c>
      <c r="G175" s="75">
        <f t="shared" si="6"/>
        <v>13.673811233035927</v>
      </c>
      <c r="H175" s="75">
        <f t="shared" si="7"/>
        <v>15.558852725756456</v>
      </c>
    </row>
    <row r="176" spans="1:8" x14ac:dyDescent="0.2">
      <c r="B176" s="77">
        <v>2018</v>
      </c>
      <c r="C176" s="73">
        <v>15</v>
      </c>
      <c r="D176" s="73" t="str">
        <f t="shared" si="8"/>
        <v>2018-15</v>
      </c>
      <c r="E176" s="75">
        <v>38</v>
      </c>
      <c r="F176" s="75">
        <v>1300</v>
      </c>
      <c r="G176" s="75">
        <f t="shared" si="6"/>
        <v>11.80920061034921</v>
      </c>
      <c r="H176" s="75">
        <f t="shared" si="7"/>
        <v>15.105682258015975</v>
      </c>
    </row>
    <row r="177" spans="2:8" x14ac:dyDescent="0.2">
      <c r="B177" s="77">
        <v>2018</v>
      </c>
      <c r="C177" s="73">
        <v>16</v>
      </c>
      <c r="D177" s="73" t="str">
        <f t="shared" si="8"/>
        <v>2018-16</v>
      </c>
      <c r="E177" s="75">
        <v>27</v>
      </c>
      <c r="F177" s="75">
        <v>1229</v>
      </c>
      <c r="G177" s="75">
        <f t="shared" si="6"/>
        <v>8.3907478020902282</v>
      </c>
      <c r="H177" s="75">
        <f t="shared" si="7"/>
        <v>14.280679611616641</v>
      </c>
    </row>
    <row r="178" spans="2:8" x14ac:dyDescent="0.2">
      <c r="B178" s="77">
        <v>2018</v>
      </c>
      <c r="C178" s="73">
        <v>17</v>
      </c>
      <c r="D178" s="73" t="str">
        <f t="shared" si="8"/>
        <v>2018-17</v>
      </c>
      <c r="E178" s="75">
        <v>38</v>
      </c>
      <c r="F178" s="75">
        <v>1147</v>
      </c>
      <c r="G178" s="75">
        <f t="shared" si="6"/>
        <v>11.80920061034921</v>
      </c>
      <c r="H178" s="75">
        <f t="shared" si="7"/>
        <v>13.327859653803326</v>
      </c>
    </row>
    <row r="179" spans="2:8" x14ac:dyDescent="0.2">
      <c r="B179" s="77">
        <v>2018</v>
      </c>
      <c r="C179" s="73">
        <v>18</v>
      </c>
      <c r="D179" s="73" t="str">
        <f t="shared" si="8"/>
        <v>2018-18</v>
      </c>
      <c r="E179" s="75">
        <v>40</v>
      </c>
      <c r="F179" s="75">
        <v>1226</v>
      </c>
      <c r="G179" s="75">
        <f t="shared" si="6"/>
        <v>12.430737484578117</v>
      </c>
      <c r="H179" s="75">
        <f t="shared" si="7"/>
        <v>14.245820344867374</v>
      </c>
    </row>
    <row r="180" spans="2:8" x14ac:dyDescent="0.2">
      <c r="B180" s="77">
        <v>2018</v>
      </c>
      <c r="C180" s="73">
        <v>19</v>
      </c>
      <c r="D180" s="73" t="str">
        <f t="shared" si="8"/>
        <v>2018-19</v>
      </c>
      <c r="E180" s="75">
        <v>38</v>
      </c>
      <c r="F180" s="75">
        <v>1200</v>
      </c>
      <c r="G180" s="75">
        <f t="shared" si="6"/>
        <v>11.80920061034921</v>
      </c>
      <c r="H180" s="75">
        <f t="shared" si="7"/>
        <v>13.943706699707056</v>
      </c>
    </row>
    <row r="181" spans="2:8" x14ac:dyDescent="0.2">
      <c r="B181" s="77">
        <v>2018</v>
      </c>
      <c r="C181" s="73">
        <v>20</v>
      </c>
      <c r="D181" s="73" t="str">
        <f t="shared" si="8"/>
        <v>2018-20</v>
      </c>
      <c r="E181" s="75">
        <v>25</v>
      </c>
      <c r="F181" s="75">
        <v>1117</v>
      </c>
      <c r="G181" s="75">
        <f t="shared" si="6"/>
        <v>7.7692109278613231</v>
      </c>
      <c r="H181" s="75">
        <f t="shared" si="7"/>
        <v>12.97926698631065</v>
      </c>
    </row>
    <row r="182" spans="2:8" x14ac:dyDescent="0.2">
      <c r="B182" s="77">
        <v>2018</v>
      </c>
      <c r="C182" s="73">
        <v>21</v>
      </c>
      <c r="D182" s="73" t="str">
        <f t="shared" si="8"/>
        <v>2018-21</v>
      </c>
      <c r="E182" s="75">
        <v>34</v>
      </c>
      <c r="F182" s="75">
        <v>1223</v>
      </c>
      <c r="G182" s="75">
        <f t="shared" si="6"/>
        <v>10.5661268618914</v>
      </c>
      <c r="H182" s="75">
        <f t="shared" si="7"/>
        <v>14.210961078118107</v>
      </c>
    </row>
    <row r="183" spans="2:8" x14ac:dyDescent="0.2">
      <c r="B183" s="77">
        <v>2018</v>
      </c>
      <c r="C183" s="73">
        <v>22</v>
      </c>
      <c r="D183" s="73" t="str">
        <f t="shared" si="8"/>
        <v>2018-22</v>
      </c>
      <c r="E183" s="75">
        <v>32</v>
      </c>
      <c r="F183" s="75">
        <v>1159</v>
      </c>
      <c r="G183" s="75">
        <f t="shared" si="6"/>
        <v>9.9445899876624928</v>
      </c>
      <c r="H183" s="75">
        <f t="shared" si="7"/>
        <v>13.467296720800396</v>
      </c>
    </row>
    <row r="184" spans="2:8" x14ac:dyDescent="0.2">
      <c r="B184" s="77">
        <v>2018</v>
      </c>
      <c r="C184" s="73">
        <v>23</v>
      </c>
      <c r="D184" s="73" t="str">
        <f t="shared" si="8"/>
        <v>2018-23</v>
      </c>
      <c r="E184" s="75">
        <v>31</v>
      </c>
      <c r="F184" s="75">
        <v>1178</v>
      </c>
      <c r="G184" s="75">
        <f t="shared" si="6"/>
        <v>9.6338215505480402</v>
      </c>
      <c r="H184" s="75">
        <f t="shared" si="7"/>
        <v>13.688072076879093</v>
      </c>
    </row>
    <row r="185" spans="2:8" x14ac:dyDescent="0.2">
      <c r="B185" s="77">
        <v>2018</v>
      </c>
      <c r="C185" s="73">
        <v>24</v>
      </c>
      <c r="D185" s="73" t="str">
        <f t="shared" si="8"/>
        <v>2018-24</v>
      </c>
      <c r="E185" s="75">
        <v>36</v>
      </c>
      <c r="F185" s="75">
        <v>1119</v>
      </c>
      <c r="G185" s="75">
        <f t="shared" si="6"/>
        <v>11.187663736120305</v>
      </c>
      <c r="H185" s="75">
        <f t="shared" si="7"/>
        <v>13.002506497476826</v>
      </c>
    </row>
    <row r="186" spans="2:8" x14ac:dyDescent="0.2">
      <c r="B186" s="77">
        <v>2018</v>
      </c>
      <c r="C186" s="73">
        <v>25</v>
      </c>
      <c r="D186" s="73" t="str">
        <f t="shared" si="8"/>
        <v>2018-25</v>
      </c>
      <c r="E186" s="75">
        <v>28</v>
      </c>
      <c r="F186" s="75">
        <v>1127</v>
      </c>
      <c r="G186" s="75">
        <f t="shared" si="6"/>
        <v>8.7015162392046808</v>
      </c>
      <c r="H186" s="75">
        <f t="shared" si="7"/>
        <v>13.095464542141542</v>
      </c>
    </row>
    <row r="187" spans="2:8" x14ac:dyDescent="0.2">
      <c r="B187" s="77">
        <v>2018</v>
      </c>
      <c r="C187" s="73">
        <v>26</v>
      </c>
      <c r="D187" s="73" t="str">
        <f t="shared" si="8"/>
        <v>2018-26</v>
      </c>
      <c r="E187" s="75">
        <v>34</v>
      </c>
      <c r="F187" s="75">
        <v>1181</v>
      </c>
      <c r="G187" s="75">
        <f t="shared" si="6"/>
        <v>10.5661268618914</v>
      </c>
      <c r="H187" s="75">
        <f t="shared" si="7"/>
        <v>13.72293134362836</v>
      </c>
    </row>
    <row r="188" spans="2:8" x14ac:dyDescent="0.2">
      <c r="B188" s="77">
        <v>2018</v>
      </c>
      <c r="C188" s="73">
        <v>27</v>
      </c>
      <c r="D188" s="73" t="str">
        <f t="shared" si="8"/>
        <v>2018-27</v>
      </c>
      <c r="E188" s="75">
        <v>45</v>
      </c>
      <c r="F188" s="75">
        <v>1152</v>
      </c>
      <c r="G188" s="75">
        <f t="shared" si="6"/>
        <v>13.98457967015038</v>
      </c>
      <c r="H188" s="75">
        <f t="shared" si="7"/>
        <v>13.385958431718771</v>
      </c>
    </row>
    <row r="189" spans="2:8" x14ac:dyDescent="0.2">
      <c r="B189" s="77">
        <v>2018</v>
      </c>
      <c r="C189" s="73">
        <v>28</v>
      </c>
      <c r="D189" s="73" t="str">
        <f t="shared" si="8"/>
        <v>2018-28</v>
      </c>
      <c r="E189" s="75">
        <v>33</v>
      </c>
      <c r="F189" s="75">
        <v>1078</v>
      </c>
      <c r="G189" s="75">
        <f t="shared" si="6"/>
        <v>10.255358424776945</v>
      </c>
      <c r="H189" s="75">
        <f t="shared" si="7"/>
        <v>12.526096518570171</v>
      </c>
    </row>
    <row r="190" spans="2:8" x14ac:dyDescent="0.2">
      <c r="B190" s="77">
        <v>2018</v>
      </c>
      <c r="C190" s="73">
        <v>29</v>
      </c>
      <c r="D190" s="73" t="str">
        <f t="shared" si="8"/>
        <v>2018-29</v>
      </c>
      <c r="E190" s="75">
        <v>29</v>
      </c>
      <c r="F190" s="75">
        <v>1223</v>
      </c>
      <c r="G190" s="75">
        <f t="shared" si="6"/>
        <v>9.0122846763191351</v>
      </c>
      <c r="H190" s="75">
        <f t="shared" si="7"/>
        <v>14.210961078118107</v>
      </c>
    </row>
    <row r="191" spans="2:8" x14ac:dyDescent="0.2">
      <c r="B191" s="77">
        <v>2018</v>
      </c>
      <c r="C191" s="73">
        <v>30</v>
      </c>
      <c r="D191" s="73" t="str">
        <f t="shared" si="8"/>
        <v>2018-30</v>
      </c>
      <c r="E191" s="75">
        <v>29</v>
      </c>
      <c r="F191" s="75">
        <v>1222</v>
      </c>
      <c r="G191" s="75">
        <f t="shared" si="6"/>
        <v>9.0122846763191351</v>
      </c>
      <c r="H191" s="75">
        <f t="shared" si="7"/>
        <v>14.199341322535016</v>
      </c>
    </row>
    <row r="192" spans="2:8" x14ac:dyDescent="0.2">
      <c r="B192" s="77">
        <v>2018</v>
      </c>
      <c r="C192" s="73">
        <v>31</v>
      </c>
      <c r="D192" s="73" t="str">
        <f t="shared" si="8"/>
        <v>2018-31</v>
      </c>
      <c r="E192" s="75">
        <v>40</v>
      </c>
      <c r="F192" s="75">
        <v>1264</v>
      </c>
      <c r="G192" s="75">
        <f t="shared" si="6"/>
        <v>12.430737484578117</v>
      </c>
      <c r="H192" s="75">
        <f t="shared" si="7"/>
        <v>14.687371057024764</v>
      </c>
    </row>
    <row r="193" spans="2:8" x14ac:dyDescent="0.2">
      <c r="B193" s="77">
        <v>2018</v>
      </c>
      <c r="C193" s="73">
        <v>32</v>
      </c>
      <c r="D193" s="73" t="str">
        <f t="shared" si="8"/>
        <v>2018-32</v>
      </c>
      <c r="E193" s="75">
        <v>41</v>
      </c>
      <c r="F193" s="75">
        <v>1222</v>
      </c>
      <c r="G193" s="75">
        <f t="shared" si="6"/>
        <v>12.741505921692569</v>
      </c>
      <c r="H193" s="75">
        <f t="shared" si="7"/>
        <v>14.199341322535016</v>
      </c>
    </row>
    <row r="194" spans="2:8" x14ac:dyDescent="0.2">
      <c r="B194" s="77">
        <v>2018</v>
      </c>
      <c r="C194" s="73">
        <v>33</v>
      </c>
      <c r="D194" s="73" t="str">
        <f t="shared" si="8"/>
        <v>2018-33</v>
      </c>
      <c r="E194" s="75">
        <v>32</v>
      </c>
      <c r="F194" s="75">
        <v>1187</v>
      </c>
      <c r="G194" s="75">
        <f t="shared" si="6"/>
        <v>9.9445899876624928</v>
      </c>
      <c r="H194" s="75">
        <f t="shared" si="7"/>
        <v>13.792649877126893</v>
      </c>
    </row>
    <row r="195" spans="2:8" x14ac:dyDescent="0.2">
      <c r="B195" s="77">
        <v>2018</v>
      </c>
      <c r="C195" s="73">
        <v>34</v>
      </c>
      <c r="D195" s="73" t="str">
        <f t="shared" si="8"/>
        <v>2018-34</v>
      </c>
      <c r="E195" s="75">
        <v>43</v>
      </c>
      <c r="F195" s="75">
        <v>1145</v>
      </c>
      <c r="G195" s="75">
        <f t="shared" si="6"/>
        <v>13.363042795921476</v>
      </c>
      <c r="H195" s="75">
        <f t="shared" si="7"/>
        <v>13.304620142637148</v>
      </c>
    </row>
    <row r="196" spans="2:8" x14ac:dyDescent="0.2">
      <c r="B196" s="77">
        <v>2018</v>
      </c>
      <c r="C196" s="73">
        <v>35</v>
      </c>
      <c r="D196" s="73" t="str">
        <f t="shared" si="8"/>
        <v>2018-35</v>
      </c>
      <c r="E196" s="75">
        <v>39</v>
      </c>
      <c r="F196" s="75">
        <v>1206</v>
      </c>
      <c r="G196" s="75">
        <f t="shared" si="6"/>
        <v>12.119969047463663</v>
      </c>
      <c r="H196" s="75">
        <f t="shared" si="7"/>
        <v>14.01342523320559</v>
      </c>
    </row>
    <row r="197" spans="2:8" x14ac:dyDescent="0.2">
      <c r="B197" s="77">
        <v>2018</v>
      </c>
      <c r="C197" s="73">
        <v>36</v>
      </c>
      <c r="D197" s="73" t="str">
        <f t="shared" si="8"/>
        <v>2018-36</v>
      </c>
      <c r="E197" s="75">
        <v>36</v>
      </c>
      <c r="F197" s="75">
        <v>1178</v>
      </c>
      <c r="G197" s="75">
        <f t="shared" ref="G197:G260" si="9">E197/$G$3*100000</f>
        <v>11.187663736120305</v>
      </c>
      <c r="H197" s="75">
        <f t="shared" ref="H197:H260" si="10">F197/$H$3*100000</f>
        <v>13.688072076879093</v>
      </c>
    </row>
    <row r="198" spans="2:8" x14ac:dyDescent="0.2">
      <c r="B198" s="77">
        <v>2018</v>
      </c>
      <c r="C198" s="73">
        <v>37</v>
      </c>
      <c r="D198" s="73" t="str">
        <f t="shared" ref="D198:D261" si="11">CONCATENATE(B198,"-",C198)</f>
        <v>2018-37</v>
      </c>
      <c r="E198" s="75">
        <v>38</v>
      </c>
      <c r="F198" s="75">
        <v>1230</v>
      </c>
      <c r="G198" s="75">
        <f t="shared" si="9"/>
        <v>11.80920061034921</v>
      </c>
      <c r="H198" s="75">
        <f t="shared" si="10"/>
        <v>14.29229936719973</v>
      </c>
    </row>
    <row r="199" spans="2:8" x14ac:dyDescent="0.2">
      <c r="B199" s="77">
        <v>2018</v>
      </c>
      <c r="C199" s="73">
        <v>38</v>
      </c>
      <c r="D199" s="73" t="str">
        <f t="shared" si="11"/>
        <v>2018-38</v>
      </c>
      <c r="E199" s="75">
        <v>31</v>
      </c>
      <c r="F199" s="75">
        <v>1177</v>
      </c>
      <c r="G199" s="75">
        <f t="shared" si="9"/>
        <v>9.6338215505480402</v>
      </c>
      <c r="H199" s="75">
        <f t="shared" si="10"/>
        <v>13.676452321296001</v>
      </c>
    </row>
    <row r="200" spans="2:8" x14ac:dyDescent="0.2">
      <c r="B200" s="77">
        <v>2018</v>
      </c>
      <c r="C200" s="73">
        <v>39</v>
      </c>
      <c r="D200" s="73" t="str">
        <f t="shared" si="11"/>
        <v>2018-39</v>
      </c>
      <c r="E200" s="75">
        <v>35</v>
      </c>
      <c r="F200" s="75">
        <v>1212</v>
      </c>
      <c r="G200" s="75">
        <f t="shared" si="9"/>
        <v>10.876895299005852</v>
      </c>
      <c r="H200" s="75">
        <f t="shared" si="10"/>
        <v>14.083143766704126</v>
      </c>
    </row>
    <row r="201" spans="2:8" x14ac:dyDescent="0.2">
      <c r="B201" s="77">
        <v>2018</v>
      </c>
      <c r="C201" s="73">
        <v>40</v>
      </c>
      <c r="D201" s="73" t="str">
        <f t="shared" si="11"/>
        <v>2018-40</v>
      </c>
      <c r="E201" s="75">
        <v>30</v>
      </c>
      <c r="F201" s="75">
        <v>1225</v>
      </c>
      <c r="G201" s="75">
        <f t="shared" si="9"/>
        <v>9.3230531134335859</v>
      </c>
      <c r="H201" s="75">
        <f t="shared" si="10"/>
        <v>14.234200589284285</v>
      </c>
    </row>
    <row r="202" spans="2:8" x14ac:dyDescent="0.2">
      <c r="B202" s="77">
        <v>2018</v>
      </c>
      <c r="C202" s="73">
        <v>41</v>
      </c>
      <c r="D202" s="73" t="str">
        <f t="shared" si="11"/>
        <v>2018-41</v>
      </c>
      <c r="E202" s="75">
        <v>39</v>
      </c>
      <c r="F202" s="75">
        <v>1233</v>
      </c>
      <c r="G202" s="75">
        <f t="shared" si="9"/>
        <v>12.119969047463663</v>
      </c>
      <c r="H202" s="75">
        <f t="shared" si="10"/>
        <v>14.327158633948997</v>
      </c>
    </row>
    <row r="203" spans="2:8" x14ac:dyDescent="0.2">
      <c r="B203" s="77">
        <v>2018</v>
      </c>
      <c r="C203" s="73">
        <v>42</v>
      </c>
      <c r="D203" s="73" t="str">
        <f t="shared" si="11"/>
        <v>2018-42</v>
      </c>
      <c r="E203" s="75">
        <v>41</v>
      </c>
      <c r="F203" s="75">
        <v>1211</v>
      </c>
      <c r="G203" s="75">
        <f t="shared" si="9"/>
        <v>12.741505921692569</v>
      </c>
      <c r="H203" s="75">
        <f t="shared" si="10"/>
        <v>14.071524011121035</v>
      </c>
    </row>
    <row r="204" spans="2:8" x14ac:dyDescent="0.2">
      <c r="B204" s="77">
        <v>2018</v>
      </c>
      <c r="C204" s="73">
        <v>43</v>
      </c>
      <c r="D204" s="73" t="str">
        <f t="shared" si="11"/>
        <v>2018-43</v>
      </c>
      <c r="E204" s="75">
        <v>40</v>
      </c>
      <c r="F204" s="75">
        <v>1233</v>
      </c>
      <c r="G204" s="75">
        <f t="shared" si="9"/>
        <v>12.430737484578117</v>
      </c>
      <c r="H204" s="75">
        <f t="shared" si="10"/>
        <v>14.327158633948997</v>
      </c>
    </row>
    <row r="205" spans="2:8" x14ac:dyDescent="0.2">
      <c r="B205" s="77">
        <v>2018</v>
      </c>
      <c r="C205" s="73">
        <v>44</v>
      </c>
      <c r="D205" s="73" t="str">
        <f t="shared" si="11"/>
        <v>2018-44</v>
      </c>
      <c r="E205" s="75">
        <v>33</v>
      </c>
      <c r="F205" s="75">
        <v>1272</v>
      </c>
      <c r="G205" s="75">
        <f t="shared" si="9"/>
        <v>10.255358424776945</v>
      </c>
      <c r="H205" s="75">
        <f t="shared" si="10"/>
        <v>14.780329101689478</v>
      </c>
    </row>
    <row r="206" spans="2:8" x14ac:dyDescent="0.2">
      <c r="B206" s="77">
        <v>2018</v>
      </c>
      <c r="C206" s="73">
        <v>45</v>
      </c>
      <c r="D206" s="73" t="str">
        <f t="shared" si="11"/>
        <v>2018-45</v>
      </c>
      <c r="E206" s="75">
        <v>35</v>
      </c>
      <c r="F206" s="75">
        <v>1263</v>
      </c>
      <c r="G206" s="75">
        <f t="shared" si="9"/>
        <v>10.876895299005852</v>
      </c>
      <c r="H206" s="75">
        <f t="shared" si="10"/>
        <v>14.675751301441675</v>
      </c>
    </row>
    <row r="207" spans="2:8" x14ac:dyDescent="0.2">
      <c r="B207" s="77">
        <v>2018</v>
      </c>
      <c r="C207" s="73">
        <v>46</v>
      </c>
      <c r="D207" s="73" t="str">
        <f t="shared" si="11"/>
        <v>2018-46</v>
      </c>
      <c r="E207" s="75">
        <v>47</v>
      </c>
      <c r="F207" s="75">
        <v>1248</v>
      </c>
      <c r="G207" s="75">
        <f t="shared" si="9"/>
        <v>14.606116544379287</v>
      </c>
      <c r="H207" s="75">
        <f t="shared" si="10"/>
        <v>14.501454967695338</v>
      </c>
    </row>
    <row r="208" spans="2:8" x14ac:dyDescent="0.2">
      <c r="B208" s="77">
        <v>2018</v>
      </c>
      <c r="C208" s="73">
        <v>47</v>
      </c>
      <c r="D208" s="73" t="str">
        <f t="shared" si="11"/>
        <v>2018-47</v>
      </c>
      <c r="E208" s="75">
        <v>41</v>
      </c>
      <c r="F208" s="75">
        <v>1280</v>
      </c>
      <c r="G208" s="75">
        <f t="shared" si="9"/>
        <v>12.741505921692569</v>
      </c>
      <c r="H208" s="75">
        <f t="shared" si="10"/>
        <v>14.873287146354192</v>
      </c>
    </row>
    <row r="209" spans="1:8" x14ac:dyDescent="0.2">
      <c r="B209" s="77">
        <v>2018</v>
      </c>
      <c r="C209" s="73">
        <v>48</v>
      </c>
      <c r="D209" s="73" t="str">
        <f t="shared" si="11"/>
        <v>2018-48</v>
      </c>
      <c r="E209" s="75">
        <v>51</v>
      </c>
      <c r="F209" s="75">
        <v>1321</v>
      </c>
      <c r="G209" s="75">
        <f t="shared" si="9"/>
        <v>15.849190292837099</v>
      </c>
      <c r="H209" s="75">
        <f t="shared" si="10"/>
        <v>15.349697125260848</v>
      </c>
    </row>
    <row r="210" spans="1:8" x14ac:dyDescent="0.2">
      <c r="B210" s="77">
        <v>2018</v>
      </c>
      <c r="C210" s="73">
        <v>49</v>
      </c>
      <c r="D210" s="73" t="str">
        <f t="shared" si="11"/>
        <v>2018-49</v>
      </c>
      <c r="E210" s="75">
        <v>42</v>
      </c>
      <c r="F210" s="75">
        <v>1389</v>
      </c>
      <c r="G210" s="75">
        <f t="shared" si="9"/>
        <v>13.05227435880702</v>
      </c>
      <c r="H210" s="75">
        <f t="shared" si="10"/>
        <v>16.139840504910914</v>
      </c>
    </row>
    <row r="211" spans="1:8" x14ac:dyDescent="0.2">
      <c r="B211" s="77">
        <v>2018</v>
      </c>
      <c r="C211" s="73">
        <v>50</v>
      </c>
      <c r="D211" s="73" t="str">
        <f t="shared" si="11"/>
        <v>2018-50</v>
      </c>
      <c r="E211" s="75">
        <v>52</v>
      </c>
      <c r="F211" s="75">
        <v>1356</v>
      </c>
      <c r="G211" s="75">
        <f t="shared" si="9"/>
        <v>16.159958729951551</v>
      </c>
      <c r="H211" s="75">
        <f t="shared" si="10"/>
        <v>15.756388570668971</v>
      </c>
    </row>
    <row r="212" spans="1:8" x14ac:dyDescent="0.2">
      <c r="B212" s="77">
        <v>2018</v>
      </c>
      <c r="C212" s="73">
        <v>51</v>
      </c>
      <c r="D212" s="73" t="str">
        <f t="shared" si="11"/>
        <v>2018-51</v>
      </c>
      <c r="E212" s="75">
        <v>44</v>
      </c>
      <c r="F212" s="75">
        <v>1322</v>
      </c>
      <c r="G212" s="75">
        <f t="shared" si="9"/>
        <v>13.673811233035927</v>
      </c>
      <c r="H212" s="75">
        <f t="shared" si="10"/>
        <v>15.361316880843937</v>
      </c>
    </row>
    <row r="213" spans="1:8" x14ac:dyDescent="0.2">
      <c r="B213" s="77">
        <v>2018</v>
      </c>
      <c r="C213" s="73">
        <v>52</v>
      </c>
      <c r="D213" s="73" t="str">
        <f t="shared" si="11"/>
        <v>2018-52</v>
      </c>
      <c r="E213" s="75">
        <v>56</v>
      </c>
      <c r="F213" s="75">
        <v>1349</v>
      </c>
      <c r="G213" s="75">
        <f t="shared" si="9"/>
        <v>17.403032478409362</v>
      </c>
      <c r="H213" s="75">
        <f t="shared" si="10"/>
        <v>15.675050281587348</v>
      </c>
    </row>
    <row r="214" spans="1:8" x14ac:dyDescent="0.2">
      <c r="A214" s="77">
        <v>2019</v>
      </c>
      <c r="B214" s="77">
        <v>2019</v>
      </c>
      <c r="C214" s="73">
        <v>1</v>
      </c>
      <c r="D214" s="73" t="str">
        <f t="shared" si="11"/>
        <v>2019-1</v>
      </c>
      <c r="E214" s="75">
        <v>54</v>
      </c>
      <c r="F214" s="75">
        <v>1341</v>
      </c>
      <c r="G214" s="75">
        <f t="shared" si="9"/>
        <v>16.781495604180456</v>
      </c>
      <c r="H214" s="75">
        <f t="shared" si="10"/>
        <v>15.582092236922634</v>
      </c>
    </row>
    <row r="215" spans="1:8" x14ac:dyDescent="0.2">
      <c r="B215" s="77">
        <v>2019</v>
      </c>
      <c r="C215" s="73">
        <v>2</v>
      </c>
      <c r="D215" s="73" t="str">
        <f t="shared" si="11"/>
        <v>2019-2</v>
      </c>
      <c r="E215" s="75">
        <v>44</v>
      </c>
      <c r="F215" s="75">
        <v>1389</v>
      </c>
      <c r="G215" s="75">
        <f t="shared" si="9"/>
        <v>13.673811233035927</v>
      </c>
      <c r="H215" s="75">
        <f t="shared" si="10"/>
        <v>16.139840504910914</v>
      </c>
    </row>
    <row r="216" spans="1:8" x14ac:dyDescent="0.2">
      <c r="B216" s="77">
        <v>2019</v>
      </c>
      <c r="C216" s="73">
        <v>3</v>
      </c>
      <c r="D216" s="73" t="str">
        <f t="shared" si="11"/>
        <v>2019-3</v>
      </c>
      <c r="E216" s="75">
        <v>42</v>
      </c>
      <c r="F216" s="75">
        <v>1358</v>
      </c>
      <c r="G216" s="75">
        <f t="shared" si="9"/>
        <v>13.05227435880702</v>
      </c>
      <c r="H216" s="75">
        <f t="shared" si="10"/>
        <v>15.779628081835149</v>
      </c>
    </row>
    <row r="217" spans="1:8" x14ac:dyDescent="0.2">
      <c r="B217" s="77">
        <v>2019</v>
      </c>
      <c r="C217" s="73">
        <v>4</v>
      </c>
      <c r="D217" s="73" t="str">
        <f t="shared" si="11"/>
        <v>2019-4</v>
      </c>
      <c r="E217" s="75">
        <v>46</v>
      </c>
      <c r="F217" s="75">
        <v>1403</v>
      </c>
      <c r="G217" s="75">
        <f t="shared" si="9"/>
        <v>14.295348107264836</v>
      </c>
      <c r="H217" s="75">
        <f t="shared" si="10"/>
        <v>16.302517083074164</v>
      </c>
    </row>
    <row r="218" spans="1:8" x14ac:dyDescent="0.2">
      <c r="B218" s="77">
        <v>2019</v>
      </c>
      <c r="C218" s="73">
        <v>5</v>
      </c>
      <c r="D218" s="73" t="str">
        <f t="shared" si="11"/>
        <v>2019-5</v>
      </c>
      <c r="E218" s="75">
        <v>44</v>
      </c>
      <c r="F218" s="75">
        <v>1439</v>
      </c>
      <c r="G218" s="75">
        <f t="shared" si="9"/>
        <v>13.673811233035927</v>
      </c>
      <c r="H218" s="75">
        <f t="shared" si="10"/>
        <v>16.720828284065377</v>
      </c>
    </row>
    <row r="219" spans="1:8" x14ac:dyDescent="0.2">
      <c r="B219" s="77">
        <v>2019</v>
      </c>
      <c r="C219" s="73">
        <v>6</v>
      </c>
      <c r="D219" s="73" t="str">
        <f t="shared" si="11"/>
        <v>2019-6</v>
      </c>
      <c r="E219" s="75">
        <v>56</v>
      </c>
      <c r="F219" s="75">
        <v>1481</v>
      </c>
      <c r="G219" s="75">
        <f t="shared" si="9"/>
        <v>17.403032478409362</v>
      </c>
      <c r="H219" s="75">
        <f t="shared" si="10"/>
        <v>17.208858018555123</v>
      </c>
    </row>
    <row r="220" spans="1:8" x14ac:dyDescent="0.2">
      <c r="B220" s="77">
        <v>2019</v>
      </c>
      <c r="C220" s="73">
        <v>7</v>
      </c>
      <c r="D220" s="73" t="str">
        <f t="shared" si="11"/>
        <v>2019-7</v>
      </c>
      <c r="E220" s="75">
        <v>51</v>
      </c>
      <c r="F220" s="75">
        <v>1555</v>
      </c>
      <c r="G220" s="75">
        <f t="shared" si="9"/>
        <v>15.849190292837099</v>
      </c>
      <c r="H220" s="75">
        <f t="shared" si="10"/>
        <v>18.068719931703725</v>
      </c>
    </row>
    <row r="221" spans="1:8" x14ac:dyDescent="0.2">
      <c r="B221" s="77">
        <v>2019</v>
      </c>
      <c r="C221" s="73">
        <v>8</v>
      </c>
      <c r="D221" s="73" t="str">
        <f t="shared" si="11"/>
        <v>2019-8</v>
      </c>
      <c r="E221" s="75">
        <v>50</v>
      </c>
      <c r="F221" s="75">
        <v>1527</v>
      </c>
      <c r="G221" s="75">
        <f t="shared" si="9"/>
        <v>15.538421855722646</v>
      </c>
      <c r="H221" s="75">
        <f t="shared" si="10"/>
        <v>17.743366775377226</v>
      </c>
    </row>
    <row r="222" spans="1:8" x14ac:dyDescent="0.2">
      <c r="B222" s="77">
        <v>2019</v>
      </c>
      <c r="C222" s="73">
        <v>9</v>
      </c>
      <c r="D222" s="73" t="str">
        <f t="shared" si="11"/>
        <v>2019-9</v>
      </c>
      <c r="E222" s="75">
        <v>48</v>
      </c>
      <c r="F222" s="75">
        <v>1527</v>
      </c>
      <c r="G222" s="75">
        <f t="shared" si="9"/>
        <v>14.916884981493739</v>
      </c>
      <c r="H222" s="75">
        <f t="shared" si="10"/>
        <v>17.743366775377226</v>
      </c>
    </row>
    <row r="223" spans="1:8" x14ac:dyDescent="0.2">
      <c r="B223" s="77">
        <v>2019</v>
      </c>
      <c r="C223" s="73">
        <v>10</v>
      </c>
      <c r="D223" s="73" t="str">
        <f t="shared" si="11"/>
        <v>2019-10</v>
      </c>
      <c r="E223" s="75">
        <v>54</v>
      </c>
      <c r="F223" s="75">
        <v>1452</v>
      </c>
      <c r="G223" s="75">
        <f t="shared" si="9"/>
        <v>16.781495604180456</v>
      </c>
      <c r="H223" s="75">
        <f t="shared" si="10"/>
        <v>16.871885106645536</v>
      </c>
    </row>
    <row r="224" spans="1:8" x14ac:dyDescent="0.2">
      <c r="B224" s="77">
        <v>2019</v>
      </c>
      <c r="C224" s="73">
        <v>11</v>
      </c>
      <c r="D224" s="73" t="str">
        <f t="shared" si="11"/>
        <v>2019-11</v>
      </c>
      <c r="E224" s="75">
        <v>43</v>
      </c>
      <c r="F224" s="75">
        <v>1379</v>
      </c>
      <c r="G224" s="75">
        <f t="shared" si="9"/>
        <v>13.363042795921476</v>
      </c>
      <c r="H224" s="75">
        <f t="shared" si="10"/>
        <v>16.023642949080024</v>
      </c>
    </row>
    <row r="225" spans="2:8" x14ac:dyDescent="0.2">
      <c r="B225" s="77">
        <v>2019</v>
      </c>
      <c r="C225" s="73">
        <v>12</v>
      </c>
      <c r="D225" s="73" t="str">
        <f t="shared" si="11"/>
        <v>2019-12</v>
      </c>
      <c r="E225" s="75">
        <v>44</v>
      </c>
      <c r="F225" s="75">
        <v>1351</v>
      </c>
      <c r="G225" s="75">
        <f t="shared" si="9"/>
        <v>13.673811233035927</v>
      </c>
      <c r="H225" s="75">
        <f t="shared" si="10"/>
        <v>15.698289792753526</v>
      </c>
    </row>
    <row r="226" spans="2:8" x14ac:dyDescent="0.2">
      <c r="B226" s="77">
        <v>2019</v>
      </c>
      <c r="C226" s="73">
        <v>13</v>
      </c>
      <c r="D226" s="73" t="str">
        <f t="shared" si="11"/>
        <v>2019-13</v>
      </c>
      <c r="E226" s="75">
        <v>38</v>
      </c>
      <c r="F226" s="75">
        <v>1322</v>
      </c>
      <c r="G226" s="75">
        <f t="shared" si="9"/>
        <v>11.80920061034921</v>
      </c>
      <c r="H226" s="75">
        <f t="shared" si="10"/>
        <v>15.361316880843937</v>
      </c>
    </row>
    <row r="227" spans="2:8" x14ac:dyDescent="0.2">
      <c r="B227" s="77">
        <v>2019</v>
      </c>
      <c r="C227" s="73">
        <v>14</v>
      </c>
      <c r="D227" s="73" t="str">
        <f t="shared" si="11"/>
        <v>2019-14</v>
      </c>
      <c r="E227" s="75">
        <v>41</v>
      </c>
      <c r="F227" s="75">
        <v>1382</v>
      </c>
      <c r="G227" s="75">
        <f t="shared" si="9"/>
        <v>12.741505921692569</v>
      </c>
      <c r="H227" s="75">
        <f t="shared" si="10"/>
        <v>16.058502215829293</v>
      </c>
    </row>
    <row r="228" spans="2:8" x14ac:dyDescent="0.2">
      <c r="B228" s="77">
        <v>2019</v>
      </c>
      <c r="C228" s="73">
        <v>15</v>
      </c>
      <c r="D228" s="73" t="str">
        <f t="shared" si="11"/>
        <v>2019-15</v>
      </c>
      <c r="E228" s="75">
        <v>37</v>
      </c>
      <c r="F228" s="75">
        <v>1222</v>
      </c>
      <c r="G228" s="75">
        <f t="shared" si="9"/>
        <v>11.498432173234757</v>
      </c>
      <c r="H228" s="75">
        <f t="shared" si="10"/>
        <v>14.199341322535016</v>
      </c>
    </row>
    <row r="229" spans="2:8" x14ac:dyDescent="0.2">
      <c r="B229" s="77">
        <v>2019</v>
      </c>
      <c r="C229" s="73">
        <v>16</v>
      </c>
      <c r="D229" s="73" t="str">
        <f t="shared" si="11"/>
        <v>2019-16</v>
      </c>
      <c r="E229" s="75">
        <v>33</v>
      </c>
      <c r="F229" s="75">
        <v>1308</v>
      </c>
      <c r="G229" s="75">
        <f t="shared" si="9"/>
        <v>10.255358424776945</v>
      </c>
      <c r="H229" s="75">
        <f t="shared" si="10"/>
        <v>15.198640302680689</v>
      </c>
    </row>
    <row r="230" spans="2:8" x14ac:dyDescent="0.2">
      <c r="B230" s="77">
        <v>2019</v>
      </c>
      <c r="C230" s="73">
        <v>17</v>
      </c>
      <c r="D230" s="73" t="str">
        <f t="shared" si="11"/>
        <v>2019-17</v>
      </c>
      <c r="E230" s="75">
        <v>44</v>
      </c>
      <c r="F230" s="75">
        <v>1233</v>
      </c>
      <c r="G230" s="75">
        <f t="shared" si="9"/>
        <v>13.673811233035927</v>
      </c>
      <c r="H230" s="75">
        <f t="shared" si="10"/>
        <v>14.327158633948997</v>
      </c>
    </row>
    <row r="231" spans="2:8" x14ac:dyDescent="0.2">
      <c r="B231" s="77">
        <v>2019</v>
      </c>
      <c r="C231" s="73">
        <v>18</v>
      </c>
      <c r="D231" s="73" t="str">
        <f t="shared" si="11"/>
        <v>2019-18</v>
      </c>
      <c r="E231" s="75">
        <v>33</v>
      </c>
      <c r="F231" s="75">
        <v>1256</v>
      </c>
      <c r="G231" s="75">
        <f t="shared" si="9"/>
        <v>10.255358424776945</v>
      </c>
      <c r="H231" s="75">
        <f t="shared" si="10"/>
        <v>14.594413012360048</v>
      </c>
    </row>
    <row r="232" spans="2:8" x14ac:dyDescent="0.2">
      <c r="B232" s="77">
        <v>2019</v>
      </c>
      <c r="C232" s="73">
        <v>19</v>
      </c>
      <c r="D232" s="73" t="str">
        <f t="shared" si="11"/>
        <v>2019-19</v>
      </c>
      <c r="E232" s="75">
        <v>33</v>
      </c>
      <c r="F232" s="75">
        <v>1266</v>
      </c>
      <c r="G232" s="75">
        <f t="shared" si="9"/>
        <v>10.255358424776945</v>
      </c>
      <c r="H232" s="75">
        <f t="shared" si="10"/>
        <v>14.710610568190942</v>
      </c>
    </row>
    <row r="233" spans="2:8" x14ac:dyDescent="0.2">
      <c r="B233" s="77">
        <v>2019</v>
      </c>
      <c r="C233" s="73">
        <v>20</v>
      </c>
      <c r="D233" s="73" t="str">
        <f t="shared" si="11"/>
        <v>2019-20</v>
      </c>
      <c r="E233" s="75">
        <v>39</v>
      </c>
      <c r="F233" s="75">
        <v>1218</v>
      </c>
      <c r="G233" s="75">
        <f t="shared" si="9"/>
        <v>12.119969047463663</v>
      </c>
      <c r="H233" s="75">
        <f t="shared" si="10"/>
        <v>14.15286230020266</v>
      </c>
    </row>
    <row r="234" spans="2:8" x14ac:dyDescent="0.2">
      <c r="B234" s="77">
        <v>2019</v>
      </c>
      <c r="C234" s="73">
        <v>21</v>
      </c>
      <c r="D234" s="73" t="str">
        <f t="shared" si="11"/>
        <v>2019-21</v>
      </c>
      <c r="E234" s="75">
        <v>44</v>
      </c>
      <c r="F234" s="75">
        <v>1271</v>
      </c>
      <c r="G234" s="75">
        <f t="shared" si="9"/>
        <v>13.673811233035927</v>
      </c>
      <c r="H234" s="75">
        <f t="shared" si="10"/>
        <v>14.768709346106389</v>
      </c>
    </row>
    <row r="235" spans="2:8" x14ac:dyDescent="0.2">
      <c r="B235" s="77">
        <v>2019</v>
      </c>
      <c r="C235" s="73">
        <v>22</v>
      </c>
      <c r="D235" s="73" t="str">
        <f t="shared" si="11"/>
        <v>2019-22</v>
      </c>
      <c r="E235" s="75">
        <v>36</v>
      </c>
      <c r="F235" s="75">
        <v>1245</v>
      </c>
      <c r="G235" s="75">
        <f t="shared" si="9"/>
        <v>11.187663736120305</v>
      </c>
      <c r="H235" s="75">
        <f t="shared" si="10"/>
        <v>14.466595700946067</v>
      </c>
    </row>
    <row r="236" spans="2:8" x14ac:dyDescent="0.2">
      <c r="B236" s="77">
        <v>2019</v>
      </c>
      <c r="C236" s="73">
        <v>23</v>
      </c>
      <c r="D236" s="73" t="str">
        <f t="shared" si="11"/>
        <v>2019-23</v>
      </c>
      <c r="E236" s="75">
        <v>32</v>
      </c>
      <c r="F236" s="75">
        <v>1251</v>
      </c>
      <c r="G236" s="75">
        <f t="shared" si="9"/>
        <v>9.9445899876624928</v>
      </c>
      <c r="H236" s="75">
        <f t="shared" si="10"/>
        <v>14.536314234444605</v>
      </c>
    </row>
    <row r="237" spans="2:8" x14ac:dyDescent="0.2">
      <c r="B237" s="77">
        <v>2019</v>
      </c>
      <c r="C237" s="73">
        <v>24</v>
      </c>
      <c r="D237" s="73" t="str">
        <f t="shared" si="11"/>
        <v>2019-24</v>
      </c>
      <c r="E237" s="75">
        <v>32</v>
      </c>
      <c r="F237" s="75">
        <v>1171</v>
      </c>
      <c r="G237" s="75">
        <f t="shared" si="9"/>
        <v>9.9445899876624928</v>
      </c>
      <c r="H237" s="75">
        <f t="shared" si="10"/>
        <v>13.606733787797467</v>
      </c>
    </row>
    <row r="238" spans="2:8" x14ac:dyDescent="0.2">
      <c r="B238" s="77">
        <v>2019</v>
      </c>
      <c r="C238" s="73">
        <v>25</v>
      </c>
      <c r="D238" s="73" t="str">
        <f t="shared" si="11"/>
        <v>2019-25</v>
      </c>
      <c r="E238" s="75">
        <v>34</v>
      </c>
      <c r="F238" s="75">
        <v>1210</v>
      </c>
      <c r="G238" s="75">
        <f t="shared" si="9"/>
        <v>10.5661268618914</v>
      </c>
      <c r="H238" s="75">
        <f t="shared" si="10"/>
        <v>14.059904255537946</v>
      </c>
    </row>
    <row r="239" spans="2:8" x14ac:dyDescent="0.2">
      <c r="B239" s="77">
        <v>2019</v>
      </c>
      <c r="C239" s="73">
        <v>26</v>
      </c>
      <c r="D239" s="73" t="str">
        <f t="shared" si="11"/>
        <v>2019-26</v>
      </c>
      <c r="E239" s="75">
        <v>39</v>
      </c>
      <c r="F239" s="75">
        <v>1243</v>
      </c>
      <c r="G239" s="75">
        <f t="shared" si="9"/>
        <v>12.119969047463663</v>
      </c>
      <c r="H239" s="75">
        <f t="shared" si="10"/>
        <v>14.443356189779889</v>
      </c>
    </row>
    <row r="240" spans="2:8" x14ac:dyDescent="0.2">
      <c r="B240" s="77">
        <v>2019</v>
      </c>
      <c r="C240" s="73">
        <v>27</v>
      </c>
      <c r="D240" s="73" t="str">
        <f t="shared" si="11"/>
        <v>2019-27</v>
      </c>
      <c r="E240" s="75">
        <v>36</v>
      </c>
      <c r="F240" s="75">
        <v>1258</v>
      </c>
      <c r="G240" s="75">
        <f t="shared" si="9"/>
        <v>11.187663736120305</v>
      </c>
      <c r="H240" s="75">
        <f t="shared" si="10"/>
        <v>14.61765252352623</v>
      </c>
    </row>
    <row r="241" spans="2:8" x14ac:dyDescent="0.2">
      <c r="B241" s="77">
        <v>2019</v>
      </c>
      <c r="C241" s="73">
        <v>28</v>
      </c>
      <c r="D241" s="73" t="str">
        <f t="shared" si="11"/>
        <v>2019-28</v>
      </c>
      <c r="E241" s="75">
        <v>39</v>
      </c>
      <c r="F241" s="75">
        <v>1225</v>
      </c>
      <c r="G241" s="75">
        <f t="shared" si="9"/>
        <v>12.119969047463663</v>
      </c>
      <c r="H241" s="75">
        <f t="shared" si="10"/>
        <v>14.234200589284285</v>
      </c>
    </row>
    <row r="242" spans="2:8" x14ac:dyDescent="0.2">
      <c r="B242" s="77">
        <v>2019</v>
      </c>
      <c r="C242" s="73">
        <v>29</v>
      </c>
      <c r="D242" s="73" t="str">
        <f t="shared" si="11"/>
        <v>2019-29</v>
      </c>
      <c r="E242" s="75">
        <v>33</v>
      </c>
      <c r="F242" s="75">
        <v>1206</v>
      </c>
      <c r="G242" s="75">
        <f t="shared" si="9"/>
        <v>10.255358424776945</v>
      </c>
      <c r="H242" s="75">
        <f t="shared" si="10"/>
        <v>14.01342523320559</v>
      </c>
    </row>
    <row r="243" spans="2:8" x14ac:dyDescent="0.2">
      <c r="B243" s="77">
        <v>2019</v>
      </c>
      <c r="C243" s="73">
        <v>30</v>
      </c>
      <c r="D243" s="73" t="str">
        <f t="shared" si="11"/>
        <v>2019-30</v>
      </c>
      <c r="E243" s="75">
        <v>41</v>
      </c>
      <c r="F243" s="75">
        <v>1260</v>
      </c>
      <c r="G243" s="75">
        <f t="shared" si="9"/>
        <v>12.741505921692569</v>
      </c>
      <c r="H243" s="75">
        <f t="shared" si="10"/>
        <v>14.640892034692408</v>
      </c>
    </row>
    <row r="244" spans="2:8" x14ac:dyDescent="0.2">
      <c r="B244" s="77">
        <v>2019</v>
      </c>
      <c r="C244" s="73">
        <v>31</v>
      </c>
      <c r="D244" s="73" t="str">
        <f t="shared" si="11"/>
        <v>2019-31</v>
      </c>
      <c r="E244" s="75">
        <v>32</v>
      </c>
      <c r="F244" s="75">
        <v>1139</v>
      </c>
      <c r="G244" s="75">
        <f t="shared" si="9"/>
        <v>9.9445899876624928</v>
      </c>
      <c r="H244" s="75">
        <f t="shared" si="10"/>
        <v>13.234901609138612</v>
      </c>
    </row>
    <row r="245" spans="2:8" x14ac:dyDescent="0.2">
      <c r="B245" s="77">
        <v>2019</v>
      </c>
      <c r="C245" s="73">
        <v>32</v>
      </c>
      <c r="D245" s="73" t="str">
        <f t="shared" si="11"/>
        <v>2019-32</v>
      </c>
      <c r="E245" s="75">
        <v>36</v>
      </c>
      <c r="F245" s="75">
        <v>1138</v>
      </c>
      <c r="G245" s="75">
        <f t="shared" si="9"/>
        <v>11.187663736120305</v>
      </c>
      <c r="H245" s="75">
        <f t="shared" si="10"/>
        <v>13.223281853555523</v>
      </c>
    </row>
    <row r="246" spans="2:8" x14ac:dyDescent="0.2">
      <c r="B246" s="77">
        <v>2019</v>
      </c>
      <c r="C246" s="73">
        <v>33</v>
      </c>
      <c r="D246" s="73" t="str">
        <f t="shared" si="11"/>
        <v>2019-33</v>
      </c>
      <c r="E246" s="75">
        <v>35</v>
      </c>
      <c r="F246" s="75">
        <v>1142</v>
      </c>
      <c r="G246" s="75">
        <f t="shared" si="9"/>
        <v>10.876895299005852</v>
      </c>
      <c r="H246" s="75">
        <f t="shared" si="10"/>
        <v>13.269760875887879</v>
      </c>
    </row>
    <row r="247" spans="2:8" x14ac:dyDescent="0.2">
      <c r="B247" s="77">
        <v>2019</v>
      </c>
      <c r="C247" s="73">
        <v>34</v>
      </c>
      <c r="D247" s="73" t="str">
        <f t="shared" si="11"/>
        <v>2019-34</v>
      </c>
      <c r="E247" s="75">
        <v>30</v>
      </c>
      <c r="F247" s="75">
        <v>1252</v>
      </c>
      <c r="G247" s="75">
        <f t="shared" si="9"/>
        <v>9.3230531134335859</v>
      </c>
      <c r="H247" s="75">
        <f t="shared" si="10"/>
        <v>14.547933990027692</v>
      </c>
    </row>
    <row r="248" spans="2:8" x14ac:dyDescent="0.2">
      <c r="B248" s="77">
        <v>2019</v>
      </c>
      <c r="C248" s="73">
        <v>35</v>
      </c>
      <c r="D248" s="73" t="str">
        <f t="shared" si="11"/>
        <v>2019-35</v>
      </c>
      <c r="E248" s="75">
        <v>46</v>
      </c>
      <c r="F248" s="75">
        <v>1147</v>
      </c>
      <c r="G248" s="75">
        <f t="shared" si="9"/>
        <v>14.295348107264836</v>
      </c>
      <c r="H248" s="75">
        <f t="shared" si="10"/>
        <v>13.327859653803326</v>
      </c>
    </row>
    <row r="249" spans="2:8" x14ac:dyDescent="0.2">
      <c r="B249" s="77">
        <v>2019</v>
      </c>
      <c r="C249" s="73">
        <v>36</v>
      </c>
      <c r="D249" s="73" t="str">
        <f t="shared" si="11"/>
        <v>2019-36</v>
      </c>
      <c r="E249" s="75">
        <v>39</v>
      </c>
      <c r="F249" s="75">
        <v>1172</v>
      </c>
      <c r="G249" s="75">
        <f t="shared" si="9"/>
        <v>12.119969047463663</v>
      </c>
      <c r="H249" s="75">
        <f t="shared" si="10"/>
        <v>13.618353543380556</v>
      </c>
    </row>
    <row r="250" spans="2:8" x14ac:dyDescent="0.2">
      <c r="B250" s="77">
        <v>2019</v>
      </c>
      <c r="C250" s="73">
        <v>37</v>
      </c>
      <c r="D250" s="73" t="str">
        <f t="shared" si="11"/>
        <v>2019-37</v>
      </c>
      <c r="E250" s="75">
        <v>46</v>
      </c>
      <c r="F250" s="75">
        <v>1252</v>
      </c>
      <c r="G250" s="75">
        <f t="shared" si="9"/>
        <v>14.295348107264836</v>
      </c>
      <c r="H250" s="75">
        <f t="shared" si="10"/>
        <v>14.547933990027692</v>
      </c>
    </row>
    <row r="251" spans="2:8" x14ac:dyDescent="0.2">
      <c r="B251" s="77">
        <v>2019</v>
      </c>
      <c r="C251" s="73">
        <v>38</v>
      </c>
      <c r="D251" s="73" t="str">
        <f t="shared" si="11"/>
        <v>2019-38</v>
      </c>
      <c r="E251" s="75">
        <v>45</v>
      </c>
      <c r="F251" s="75">
        <v>1296</v>
      </c>
      <c r="G251" s="75">
        <f t="shared" si="9"/>
        <v>13.98457967015038</v>
      </c>
      <c r="H251" s="75">
        <f t="shared" si="10"/>
        <v>15.059203235683619</v>
      </c>
    </row>
    <row r="252" spans="2:8" x14ac:dyDescent="0.2">
      <c r="B252" s="77">
        <v>2019</v>
      </c>
      <c r="C252" s="73">
        <v>39</v>
      </c>
      <c r="D252" s="73" t="str">
        <f t="shared" si="11"/>
        <v>2019-39</v>
      </c>
      <c r="E252" s="75">
        <v>37</v>
      </c>
      <c r="F252" s="75">
        <v>1237</v>
      </c>
      <c r="G252" s="75">
        <f t="shared" si="9"/>
        <v>11.498432173234757</v>
      </c>
      <c r="H252" s="75">
        <f t="shared" si="10"/>
        <v>14.373637656281355</v>
      </c>
    </row>
    <row r="253" spans="2:8" x14ac:dyDescent="0.2">
      <c r="B253" s="77">
        <v>2019</v>
      </c>
      <c r="C253" s="73">
        <v>40</v>
      </c>
      <c r="D253" s="73" t="str">
        <f t="shared" si="11"/>
        <v>2019-40</v>
      </c>
      <c r="E253" s="75">
        <v>31</v>
      </c>
      <c r="F253" s="75">
        <v>1234</v>
      </c>
      <c r="G253" s="75">
        <f t="shared" si="9"/>
        <v>9.6338215505480402</v>
      </c>
      <c r="H253" s="75">
        <f t="shared" si="10"/>
        <v>14.338778389532086</v>
      </c>
    </row>
    <row r="254" spans="2:8" x14ac:dyDescent="0.2">
      <c r="B254" s="77">
        <v>2019</v>
      </c>
      <c r="C254" s="73">
        <v>41</v>
      </c>
      <c r="D254" s="73" t="str">
        <f t="shared" si="11"/>
        <v>2019-41</v>
      </c>
      <c r="E254" s="75">
        <v>34</v>
      </c>
      <c r="F254" s="75">
        <v>1278</v>
      </c>
      <c r="G254" s="75">
        <f t="shared" si="9"/>
        <v>10.5661268618914</v>
      </c>
      <c r="H254" s="75">
        <f t="shared" si="10"/>
        <v>14.850047635188012</v>
      </c>
    </row>
    <row r="255" spans="2:8" x14ac:dyDescent="0.2">
      <c r="B255" s="77">
        <v>2019</v>
      </c>
      <c r="C255" s="73">
        <v>42</v>
      </c>
      <c r="D255" s="73" t="str">
        <f t="shared" si="11"/>
        <v>2019-42</v>
      </c>
      <c r="E255" s="75">
        <v>31</v>
      </c>
      <c r="F255" s="75">
        <v>1298</v>
      </c>
      <c r="G255" s="75">
        <f t="shared" si="9"/>
        <v>9.6338215505480402</v>
      </c>
      <c r="H255" s="75">
        <f t="shared" si="10"/>
        <v>15.082442746849797</v>
      </c>
    </row>
    <row r="256" spans="2:8" x14ac:dyDescent="0.2">
      <c r="B256" s="77">
        <v>2019</v>
      </c>
      <c r="C256" s="73">
        <v>43</v>
      </c>
      <c r="D256" s="73" t="str">
        <f t="shared" si="11"/>
        <v>2019-43</v>
      </c>
      <c r="E256" s="75">
        <v>35</v>
      </c>
      <c r="F256" s="75">
        <v>1307</v>
      </c>
      <c r="G256" s="75">
        <f t="shared" si="9"/>
        <v>10.876895299005852</v>
      </c>
      <c r="H256" s="75">
        <f t="shared" si="10"/>
        <v>15.1870205470976</v>
      </c>
    </row>
    <row r="257" spans="1:8" x14ac:dyDescent="0.2">
      <c r="B257" s="77">
        <v>2019</v>
      </c>
      <c r="C257" s="73">
        <v>44</v>
      </c>
      <c r="D257" s="73" t="str">
        <f t="shared" si="11"/>
        <v>2019-44</v>
      </c>
      <c r="E257" s="75">
        <v>36</v>
      </c>
      <c r="F257" s="75">
        <v>1224</v>
      </c>
      <c r="G257" s="75">
        <f t="shared" si="9"/>
        <v>11.187663736120305</v>
      </c>
      <c r="H257" s="75">
        <f t="shared" si="10"/>
        <v>14.222580833701196</v>
      </c>
    </row>
    <row r="258" spans="1:8" x14ac:dyDescent="0.2">
      <c r="B258" s="77">
        <v>2019</v>
      </c>
      <c r="C258" s="73">
        <v>45</v>
      </c>
      <c r="D258" s="73" t="str">
        <f t="shared" si="11"/>
        <v>2019-45</v>
      </c>
      <c r="E258" s="75">
        <v>50</v>
      </c>
      <c r="F258" s="75">
        <v>1264</v>
      </c>
      <c r="G258" s="75">
        <f t="shared" si="9"/>
        <v>15.538421855722646</v>
      </c>
      <c r="H258" s="75">
        <f t="shared" si="10"/>
        <v>14.687371057024764</v>
      </c>
    </row>
    <row r="259" spans="1:8" x14ac:dyDescent="0.2">
      <c r="B259" s="77">
        <v>2019</v>
      </c>
      <c r="C259" s="73">
        <v>46</v>
      </c>
      <c r="D259" s="73" t="str">
        <f t="shared" si="11"/>
        <v>2019-46</v>
      </c>
      <c r="E259" s="75">
        <v>44</v>
      </c>
      <c r="F259" s="75">
        <v>1365</v>
      </c>
      <c r="G259" s="75">
        <f t="shared" si="9"/>
        <v>13.673811233035927</v>
      </c>
      <c r="H259" s="75">
        <f t="shared" si="10"/>
        <v>15.860966370916774</v>
      </c>
    </row>
    <row r="260" spans="1:8" x14ac:dyDescent="0.2">
      <c r="B260" s="77">
        <v>2019</v>
      </c>
      <c r="C260" s="73">
        <v>47</v>
      </c>
      <c r="D260" s="73" t="str">
        <f t="shared" si="11"/>
        <v>2019-47</v>
      </c>
      <c r="E260" s="75">
        <v>38</v>
      </c>
      <c r="F260" s="75">
        <v>1331</v>
      </c>
      <c r="G260" s="75">
        <f t="shared" si="9"/>
        <v>11.80920061034921</v>
      </c>
      <c r="H260" s="75">
        <f t="shared" si="10"/>
        <v>15.465894681091742</v>
      </c>
    </row>
    <row r="261" spans="1:8" x14ac:dyDescent="0.2">
      <c r="B261" s="77">
        <v>2019</v>
      </c>
      <c r="C261" s="73">
        <v>48</v>
      </c>
      <c r="D261" s="73" t="str">
        <f t="shared" si="11"/>
        <v>2019-48</v>
      </c>
      <c r="E261" s="75">
        <v>49</v>
      </c>
      <c r="F261" s="75">
        <v>1375</v>
      </c>
      <c r="G261" s="75">
        <f t="shared" ref="G261:G303" si="12">E261/$G$3*100000</f>
        <v>15.227653418608192</v>
      </c>
      <c r="H261" s="75">
        <f t="shared" ref="H261:H303" si="13">F261/$H$3*100000</f>
        <v>15.977163926747666</v>
      </c>
    </row>
    <row r="262" spans="1:8" x14ac:dyDescent="0.2">
      <c r="B262" s="77">
        <v>2019</v>
      </c>
      <c r="C262" s="73">
        <v>49</v>
      </c>
      <c r="D262" s="73" t="str">
        <f t="shared" ref="D262:D318" si="14">CONCATENATE(B262,"-",C262)</f>
        <v>2019-49</v>
      </c>
      <c r="E262" s="75">
        <v>40</v>
      </c>
      <c r="F262" s="75">
        <v>1218</v>
      </c>
      <c r="G262" s="75">
        <f t="shared" si="12"/>
        <v>12.430737484578117</v>
      </c>
      <c r="H262" s="75">
        <f t="shared" si="13"/>
        <v>14.15286230020266</v>
      </c>
    </row>
    <row r="263" spans="1:8" x14ac:dyDescent="0.2">
      <c r="B263" s="77">
        <v>2019</v>
      </c>
      <c r="C263" s="73">
        <v>50</v>
      </c>
      <c r="D263" s="73" t="str">
        <f t="shared" si="14"/>
        <v>2019-50</v>
      </c>
      <c r="E263" s="75">
        <v>46</v>
      </c>
      <c r="F263" s="75">
        <v>1367</v>
      </c>
      <c r="G263" s="75">
        <f t="shared" si="12"/>
        <v>14.295348107264836</v>
      </c>
      <c r="H263" s="75">
        <f t="shared" si="13"/>
        <v>15.884205882082952</v>
      </c>
    </row>
    <row r="264" spans="1:8" x14ac:dyDescent="0.2">
      <c r="B264" s="77">
        <v>2019</v>
      </c>
      <c r="C264" s="73">
        <v>51</v>
      </c>
      <c r="D264" s="73" t="str">
        <f t="shared" si="14"/>
        <v>2019-51</v>
      </c>
      <c r="E264" s="75">
        <v>37</v>
      </c>
      <c r="F264" s="75">
        <v>1401</v>
      </c>
      <c r="G264" s="75">
        <f t="shared" si="12"/>
        <v>11.498432173234757</v>
      </c>
      <c r="H264" s="75">
        <f t="shared" si="13"/>
        <v>16.279277571907986</v>
      </c>
    </row>
    <row r="265" spans="1:8" x14ac:dyDescent="0.2">
      <c r="B265" s="77">
        <v>2019</v>
      </c>
      <c r="C265" s="73">
        <v>52</v>
      </c>
      <c r="D265" s="73" t="str">
        <f t="shared" si="14"/>
        <v>2019-52</v>
      </c>
      <c r="E265" s="75">
        <v>37</v>
      </c>
      <c r="F265" s="75">
        <v>1329</v>
      </c>
      <c r="G265" s="75">
        <f t="shared" si="12"/>
        <v>11.498432173234757</v>
      </c>
      <c r="H265" s="75">
        <f t="shared" si="13"/>
        <v>15.442655169925564</v>
      </c>
    </row>
    <row r="266" spans="1:8" x14ac:dyDescent="0.2">
      <c r="A266" s="77">
        <v>2020</v>
      </c>
      <c r="B266" s="77">
        <v>2020</v>
      </c>
      <c r="C266" s="73">
        <v>1</v>
      </c>
      <c r="D266" s="73" t="str">
        <f t="shared" si="14"/>
        <v>2020-1</v>
      </c>
      <c r="E266" s="75">
        <v>41</v>
      </c>
      <c r="F266" s="75">
        <v>1310</v>
      </c>
      <c r="G266" s="75">
        <f t="shared" si="12"/>
        <v>12.741505921692569</v>
      </c>
      <c r="H266" s="75">
        <f t="shared" si="13"/>
        <v>15.221879813846867</v>
      </c>
    </row>
    <row r="267" spans="1:8" x14ac:dyDescent="0.2">
      <c r="B267" s="77">
        <v>2020</v>
      </c>
      <c r="C267" s="73">
        <v>2</v>
      </c>
      <c r="D267" s="73" t="str">
        <f t="shared" si="14"/>
        <v>2020-2</v>
      </c>
      <c r="E267" s="75">
        <v>35</v>
      </c>
      <c r="F267" s="75">
        <v>1358</v>
      </c>
      <c r="G267" s="75">
        <f t="shared" si="12"/>
        <v>10.876895299005852</v>
      </c>
      <c r="H267" s="75">
        <f t="shared" si="13"/>
        <v>15.779628081835149</v>
      </c>
    </row>
    <row r="268" spans="1:8" x14ac:dyDescent="0.2">
      <c r="B268" s="77">
        <v>2020</v>
      </c>
      <c r="C268" s="73">
        <v>3</v>
      </c>
      <c r="D268" s="73" t="str">
        <f t="shared" si="14"/>
        <v>2020-3</v>
      </c>
      <c r="E268" s="75">
        <v>52</v>
      </c>
      <c r="F268" s="75">
        <v>1409</v>
      </c>
      <c r="G268" s="75">
        <f t="shared" si="12"/>
        <v>16.159958729951551</v>
      </c>
      <c r="H268" s="75">
        <f t="shared" si="13"/>
        <v>16.372235616572699</v>
      </c>
    </row>
    <row r="269" spans="1:8" x14ac:dyDescent="0.2">
      <c r="B269" s="77">
        <v>2020</v>
      </c>
      <c r="C269" s="73">
        <v>4</v>
      </c>
      <c r="D269" s="73" t="str">
        <f t="shared" si="14"/>
        <v>2020-4</v>
      </c>
      <c r="E269" s="75">
        <v>41</v>
      </c>
      <c r="F269" s="75">
        <v>1412</v>
      </c>
      <c r="G269" s="75">
        <f t="shared" si="12"/>
        <v>12.741505921692569</v>
      </c>
      <c r="H269" s="75">
        <f t="shared" si="13"/>
        <v>16.407094883321967</v>
      </c>
    </row>
    <row r="270" spans="1:8" x14ac:dyDescent="0.2">
      <c r="B270" s="77">
        <v>2020</v>
      </c>
      <c r="C270" s="73">
        <v>5</v>
      </c>
      <c r="D270" s="73" t="str">
        <f t="shared" si="14"/>
        <v>2020-5</v>
      </c>
      <c r="E270" s="75">
        <v>50</v>
      </c>
      <c r="F270" s="75">
        <v>1420</v>
      </c>
      <c r="G270" s="75">
        <f t="shared" si="12"/>
        <v>15.538421855722646</v>
      </c>
      <c r="H270" s="75">
        <f t="shared" si="13"/>
        <v>16.50005292798668</v>
      </c>
    </row>
    <row r="271" spans="1:8" x14ac:dyDescent="0.2">
      <c r="B271" s="77">
        <v>2020</v>
      </c>
      <c r="C271" s="73">
        <v>6</v>
      </c>
      <c r="D271" s="73" t="str">
        <f t="shared" si="14"/>
        <v>2020-6</v>
      </c>
      <c r="E271" s="75">
        <v>40</v>
      </c>
      <c r="F271" s="75">
        <v>1387</v>
      </c>
      <c r="G271" s="75">
        <f t="shared" si="12"/>
        <v>12.430737484578117</v>
      </c>
      <c r="H271" s="75">
        <f t="shared" si="13"/>
        <v>16.116600993744736</v>
      </c>
    </row>
    <row r="272" spans="1:8" x14ac:dyDescent="0.2">
      <c r="B272" s="77">
        <v>2020</v>
      </c>
      <c r="C272" s="73">
        <v>7</v>
      </c>
      <c r="D272" s="73" t="str">
        <f t="shared" si="14"/>
        <v>2020-7</v>
      </c>
      <c r="E272" s="75">
        <v>48</v>
      </c>
      <c r="F272" s="75">
        <v>1380</v>
      </c>
      <c r="G272" s="75">
        <f t="shared" si="12"/>
        <v>14.916884981493739</v>
      </c>
      <c r="H272" s="75">
        <f t="shared" si="13"/>
        <v>16.035262704663111</v>
      </c>
    </row>
    <row r="273" spans="2:8" x14ac:dyDescent="0.2">
      <c r="B273" s="77">
        <v>2020</v>
      </c>
      <c r="C273" s="73">
        <v>8</v>
      </c>
      <c r="D273" s="73" t="str">
        <f t="shared" si="14"/>
        <v>2020-8</v>
      </c>
      <c r="E273" s="75">
        <v>50</v>
      </c>
      <c r="F273" s="75">
        <v>1367</v>
      </c>
      <c r="G273" s="75">
        <f t="shared" si="12"/>
        <v>15.538421855722646</v>
      </c>
      <c r="H273" s="75">
        <f t="shared" si="13"/>
        <v>15.884205882082952</v>
      </c>
    </row>
    <row r="274" spans="2:8" x14ac:dyDescent="0.2">
      <c r="B274" s="77">
        <v>2020</v>
      </c>
      <c r="C274" s="73">
        <v>9</v>
      </c>
      <c r="D274" s="73" t="str">
        <f t="shared" si="14"/>
        <v>2020-9</v>
      </c>
      <c r="E274" s="75">
        <v>24</v>
      </c>
      <c r="F274" s="75">
        <v>1344</v>
      </c>
      <c r="G274" s="75">
        <f t="shared" si="12"/>
        <v>7.4584424907468696</v>
      </c>
      <c r="H274" s="75">
        <f t="shared" si="13"/>
        <v>15.616951503671901</v>
      </c>
    </row>
    <row r="275" spans="2:8" x14ac:dyDescent="0.2">
      <c r="B275" s="77">
        <v>2020</v>
      </c>
      <c r="C275" s="73">
        <v>10</v>
      </c>
      <c r="D275" s="73" t="str">
        <f t="shared" si="14"/>
        <v>2020-10</v>
      </c>
      <c r="E275" s="75">
        <v>34</v>
      </c>
      <c r="F275" s="75">
        <v>1354</v>
      </c>
      <c r="G275" s="75">
        <f t="shared" si="12"/>
        <v>10.5661268618914</v>
      </c>
      <c r="H275" s="75">
        <f t="shared" si="13"/>
        <v>15.733149059502793</v>
      </c>
    </row>
    <row r="276" spans="2:8" x14ac:dyDescent="0.2">
      <c r="B276" s="77">
        <v>2020</v>
      </c>
      <c r="C276" s="73">
        <v>11</v>
      </c>
      <c r="D276" s="73" t="str">
        <f t="shared" si="14"/>
        <v>2020-11</v>
      </c>
      <c r="E276" s="75">
        <v>41</v>
      </c>
      <c r="F276" s="75">
        <v>1388</v>
      </c>
      <c r="G276" s="75">
        <f t="shared" si="12"/>
        <v>12.741505921692569</v>
      </c>
      <c r="H276" s="75">
        <f t="shared" si="13"/>
        <v>16.128220749327827</v>
      </c>
    </row>
    <row r="277" spans="2:8" x14ac:dyDescent="0.2">
      <c r="B277" s="77">
        <v>2020</v>
      </c>
      <c r="C277" s="73">
        <v>12</v>
      </c>
      <c r="D277" s="73" t="str">
        <f t="shared" si="14"/>
        <v>2020-12</v>
      </c>
      <c r="E277" s="75">
        <v>50</v>
      </c>
      <c r="F277" s="75">
        <v>1525</v>
      </c>
      <c r="G277" s="75">
        <f t="shared" si="12"/>
        <v>15.538421855722646</v>
      </c>
      <c r="H277" s="75">
        <f t="shared" si="13"/>
        <v>17.720127264211047</v>
      </c>
    </row>
    <row r="278" spans="2:8" x14ac:dyDescent="0.2">
      <c r="B278" s="77">
        <v>2020</v>
      </c>
      <c r="C278" s="73">
        <v>13</v>
      </c>
      <c r="D278" s="73" t="str">
        <f t="shared" si="14"/>
        <v>2020-13</v>
      </c>
      <c r="E278" s="75">
        <v>56</v>
      </c>
      <c r="F278" s="75">
        <v>1617</v>
      </c>
      <c r="G278" s="75">
        <f t="shared" si="12"/>
        <v>17.403032478409362</v>
      </c>
      <c r="H278" s="75">
        <f t="shared" si="13"/>
        <v>18.789144777855256</v>
      </c>
    </row>
    <row r="279" spans="2:8" x14ac:dyDescent="0.2">
      <c r="B279" s="77">
        <v>2020</v>
      </c>
      <c r="C279" s="73">
        <v>14</v>
      </c>
      <c r="D279" s="73" t="str">
        <f t="shared" si="14"/>
        <v>2020-14</v>
      </c>
      <c r="E279" s="75">
        <v>65</v>
      </c>
      <c r="F279" s="75">
        <v>1871</v>
      </c>
      <c r="G279" s="75">
        <f t="shared" si="12"/>
        <v>20.19994841243944</v>
      </c>
      <c r="H279" s="75">
        <f t="shared" si="13"/>
        <v>21.740562695959913</v>
      </c>
    </row>
    <row r="280" spans="2:8" x14ac:dyDescent="0.2">
      <c r="B280" s="77">
        <v>2020</v>
      </c>
      <c r="C280" s="73">
        <v>15</v>
      </c>
      <c r="D280" s="73" t="str">
        <f t="shared" si="14"/>
        <v>2020-15</v>
      </c>
      <c r="E280" s="75">
        <v>57</v>
      </c>
      <c r="F280" s="75">
        <v>1641</v>
      </c>
      <c r="G280" s="75">
        <f t="shared" si="12"/>
        <v>17.713800915523816</v>
      </c>
      <c r="H280" s="75">
        <f t="shared" si="13"/>
        <v>19.068018911849396</v>
      </c>
    </row>
    <row r="281" spans="2:8" x14ac:dyDescent="0.2">
      <c r="B281" s="77">
        <v>2020</v>
      </c>
      <c r="C281" s="73">
        <v>16</v>
      </c>
      <c r="D281" s="73" t="str">
        <f t="shared" si="14"/>
        <v>2020-16</v>
      </c>
      <c r="E281" s="75">
        <v>73</v>
      </c>
      <c r="F281" s="75">
        <v>1566</v>
      </c>
      <c r="G281" s="75">
        <f t="shared" si="12"/>
        <v>22.686095909355064</v>
      </c>
      <c r="H281" s="75">
        <f t="shared" si="13"/>
        <v>18.196537243117707</v>
      </c>
    </row>
    <row r="282" spans="2:8" x14ac:dyDescent="0.2">
      <c r="B282" s="77">
        <v>2020</v>
      </c>
      <c r="C282" s="73">
        <v>17</v>
      </c>
      <c r="D282" s="73" t="str">
        <f t="shared" si="14"/>
        <v>2020-17</v>
      </c>
      <c r="E282" s="75">
        <v>40</v>
      </c>
      <c r="F282" s="75">
        <v>1365</v>
      </c>
      <c r="G282" s="75">
        <f t="shared" si="12"/>
        <v>12.430737484578117</v>
      </c>
      <c r="H282" s="75">
        <f t="shared" si="13"/>
        <v>15.860966370916774</v>
      </c>
    </row>
    <row r="283" spans="2:8" x14ac:dyDescent="0.2">
      <c r="B283" s="77">
        <v>2020</v>
      </c>
      <c r="C283" s="73">
        <v>18</v>
      </c>
      <c r="D283" s="73" t="str">
        <f t="shared" si="14"/>
        <v>2020-18</v>
      </c>
      <c r="E283" s="75">
        <v>29</v>
      </c>
      <c r="F283" s="75">
        <v>1245</v>
      </c>
      <c r="G283" s="75">
        <f t="shared" si="12"/>
        <v>9.0122846763191351</v>
      </c>
      <c r="H283" s="75">
        <f t="shared" si="13"/>
        <v>14.466595700946067</v>
      </c>
    </row>
    <row r="284" spans="2:8" x14ac:dyDescent="0.2">
      <c r="B284" s="77">
        <v>2020</v>
      </c>
      <c r="C284" s="73">
        <v>19</v>
      </c>
      <c r="D284" s="73" t="str">
        <f t="shared" si="14"/>
        <v>2020-19</v>
      </c>
      <c r="E284" s="75">
        <v>30</v>
      </c>
      <c r="F284" s="75">
        <v>1174</v>
      </c>
      <c r="G284" s="75">
        <f t="shared" si="12"/>
        <v>9.3230531134335859</v>
      </c>
      <c r="H284" s="75">
        <f t="shared" si="13"/>
        <v>13.641593054546734</v>
      </c>
    </row>
    <row r="285" spans="2:8" x14ac:dyDescent="0.2">
      <c r="B285" s="77">
        <v>2020</v>
      </c>
      <c r="C285" s="73">
        <v>20</v>
      </c>
      <c r="D285" s="73" t="str">
        <f t="shared" si="14"/>
        <v>2020-20</v>
      </c>
      <c r="E285" s="75">
        <v>41</v>
      </c>
      <c r="F285" s="75">
        <v>1148</v>
      </c>
      <c r="G285" s="75">
        <f t="shared" si="12"/>
        <v>12.741505921692569</v>
      </c>
      <c r="H285" s="75">
        <f t="shared" si="13"/>
        <v>13.339479409386415</v>
      </c>
    </row>
    <row r="286" spans="2:8" x14ac:dyDescent="0.2">
      <c r="B286" s="77">
        <v>2020</v>
      </c>
      <c r="C286" s="73">
        <v>21</v>
      </c>
      <c r="D286" s="73" t="str">
        <f t="shared" si="14"/>
        <v>2020-21</v>
      </c>
      <c r="E286" s="75">
        <v>35</v>
      </c>
      <c r="F286" s="75">
        <v>1185</v>
      </c>
      <c r="G286" s="75">
        <f t="shared" si="12"/>
        <v>10.876895299005852</v>
      </c>
      <c r="H286" s="75">
        <f t="shared" si="13"/>
        <v>13.769410365960717</v>
      </c>
    </row>
    <row r="287" spans="2:8" x14ac:dyDescent="0.2">
      <c r="B287" s="77">
        <v>2020</v>
      </c>
      <c r="C287" s="73">
        <v>22</v>
      </c>
      <c r="D287" s="73" t="str">
        <f>CONCATENATE(B287,"-",C287)</f>
        <v>2020-22</v>
      </c>
      <c r="E287" s="75">
        <v>35</v>
      </c>
      <c r="F287" s="75">
        <v>1094</v>
      </c>
      <c r="G287" s="75">
        <f t="shared" si="12"/>
        <v>10.876895299005852</v>
      </c>
      <c r="H287" s="75">
        <f t="shared" si="13"/>
        <v>12.712012607899597</v>
      </c>
    </row>
    <row r="288" spans="2:8" x14ac:dyDescent="0.2">
      <c r="B288" s="77">
        <v>2020</v>
      </c>
      <c r="C288" s="73">
        <v>23</v>
      </c>
      <c r="D288" s="73" t="str">
        <f t="shared" si="14"/>
        <v>2020-23</v>
      </c>
      <c r="E288" s="75">
        <v>35</v>
      </c>
      <c r="F288" s="75">
        <v>1164</v>
      </c>
      <c r="G288" s="75">
        <f t="shared" si="12"/>
        <v>10.876895299005852</v>
      </c>
      <c r="H288" s="75">
        <f t="shared" si="13"/>
        <v>13.525395498715842</v>
      </c>
    </row>
    <row r="289" spans="2:8" x14ac:dyDescent="0.2">
      <c r="B289" s="77">
        <v>2020</v>
      </c>
      <c r="C289" s="73">
        <v>24</v>
      </c>
      <c r="D289" s="73" t="str">
        <f t="shared" si="14"/>
        <v>2020-24</v>
      </c>
      <c r="E289" s="75">
        <v>35</v>
      </c>
      <c r="F289" s="75">
        <v>1145</v>
      </c>
      <c r="G289" s="75">
        <f t="shared" si="12"/>
        <v>10.876895299005852</v>
      </c>
      <c r="H289" s="75">
        <f t="shared" si="13"/>
        <v>13.304620142637148</v>
      </c>
    </row>
    <row r="290" spans="2:8" x14ac:dyDescent="0.2">
      <c r="B290" s="77">
        <v>2020</v>
      </c>
      <c r="C290" s="73">
        <v>25</v>
      </c>
      <c r="D290" s="73" t="str">
        <f t="shared" si="14"/>
        <v>2020-25</v>
      </c>
      <c r="E290" s="75">
        <v>40</v>
      </c>
      <c r="F290" s="75">
        <v>1144</v>
      </c>
      <c r="G290" s="75">
        <f t="shared" si="12"/>
        <v>12.430737484578117</v>
      </c>
      <c r="H290" s="75">
        <f t="shared" si="13"/>
        <v>13.293000387054059</v>
      </c>
    </row>
    <row r="291" spans="2:8" x14ac:dyDescent="0.2">
      <c r="B291" s="77">
        <v>2020</v>
      </c>
      <c r="C291" s="73">
        <v>26</v>
      </c>
      <c r="D291" s="73" t="str">
        <f t="shared" si="14"/>
        <v>2020-26</v>
      </c>
      <c r="E291" s="75">
        <v>42</v>
      </c>
      <c r="F291" s="75">
        <v>1171</v>
      </c>
      <c r="G291" s="75">
        <f t="shared" si="12"/>
        <v>13.05227435880702</v>
      </c>
      <c r="H291" s="75">
        <f t="shared" si="13"/>
        <v>13.606733787797467</v>
      </c>
    </row>
    <row r="292" spans="2:8" x14ac:dyDescent="0.2">
      <c r="B292" s="77">
        <v>2020</v>
      </c>
      <c r="C292" s="73">
        <v>27</v>
      </c>
      <c r="D292" s="73" t="str">
        <f t="shared" si="14"/>
        <v>2020-27</v>
      </c>
      <c r="E292" s="75">
        <v>39</v>
      </c>
      <c r="F292" s="75">
        <v>1172</v>
      </c>
      <c r="G292" s="75">
        <f t="shared" si="12"/>
        <v>12.119969047463663</v>
      </c>
      <c r="H292" s="75">
        <f t="shared" si="13"/>
        <v>13.618353543380556</v>
      </c>
    </row>
    <row r="293" spans="2:8" x14ac:dyDescent="0.2">
      <c r="B293" s="77">
        <v>2020</v>
      </c>
      <c r="C293" s="73">
        <v>28</v>
      </c>
      <c r="D293" s="73" t="str">
        <f t="shared" si="14"/>
        <v>2020-28</v>
      </c>
      <c r="E293" s="75">
        <v>36</v>
      </c>
      <c r="F293" s="75">
        <v>1161</v>
      </c>
      <c r="G293" s="75">
        <f t="shared" si="12"/>
        <v>11.187663736120305</v>
      </c>
      <c r="H293" s="75">
        <f t="shared" si="13"/>
        <v>13.490536231966574</v>
      </c>
    </row>
    <row r="294" spans="2:8" x14ac:dyDescent="0.2">
      <c r="B294" s="77">
        <v>2020</v>
      </c>
      <c r="C294" s="73">
        <v>29</v>
      </c>
      <c r="D294" s="73" t="str">
        <f t="shared" si="14"/>
        <v>2020-29</v>
      </c>
      <c r="E294" s="75">
        <v>30</v>
      </c>
      <c r="F294" s="75">
        <v>1107</v>
      </c>
      <c r="G294" s="75">
        <f t="shared" si="12"/>
        <v>9.3230531134335859</v>
      </c>
      <c r="H294" s="75">
        <f t="shared" si="13"/>
        <v>12.863069430479756</v>
      </c>
    </row>
    <row r="295" spans="2:8" x14ac:dyDescent="0.2">
      <c r="B295" s="77">
        <v>2020</v>
      </c>
      <c r="C295" s="73">
        <v>30</v>
      </c>
      <c r="D295" s="73" t="str">
        <f t="shared" si="14"/>
        <v>2020-30</v>
      </c>
      <c r="E295" s="75">
        <v>34</v>
      </c>
      <c r="F295" s="75">
        <v>1149</v>
      </c>
      <c r="G295" s="75">
        <f t="shared" si="12"/>
        <v>10.5661268618914</v>
      </c>
      <c r="H295" s="75">
        <f t="shared" si="13"/>
        <v>13.351099164969504</v>
      </c>
    </row>
    <row r="296" spans="2:8" x14ac:dyDescent="0.2">
      <c r="B296" s="77">
        <v>2020</v>
      </c>
      <c r="C296" s="73">
        <v>31</v>
      </c>
      <c r="D296" s="73" t="str">
        <f t="shared" si="14"/>
        <v>2020-31</v>
      </c>
      <c r="E296" s="75">
        <v>43</v>
      </c>
      <c r="F296" s="75">
        <v>1261</v>
      </c>
      <c r="G296" s="75">
        <f t="shared" si="12"/>
        <v>13.363042795921476</v>
      </c>
      <c r="H296" s="75">
        <f t="shared" si="13"/>
        <v>14.652511790275497</v>
      </c>
    </row>
    <row r="297" spans="2:8" x14ac:dyDescent="0.2">
      <c r="B297" s="77">
        <v>2020</v>
      </c>
      <c r="C297" s="73">
        <v>32</v>
      </c>
      <c r="D297" s="73" t="str">
        <f t="shared" si="14"/>
        <v>2020-32</v>
      </c>
      <c r="E297" s="75">
        <v>25</v>
      </c>
      <c r="F297" s="75">
        <v>1147</v>
      </c>
      <c r="G297" s="75">
        <f t="shared" si="12"/>
        <v>7.7692109278613231</v>
      </c>
      <c r="H297" s="75">
        <f t="shared" si="13"/>
        <v>13.327859653803326</v>
      </c>
    </row>
    <row r="298" spans="2:8" x14ac:dyDescent="0.2">
      <c r="B298" s="77">
        <v>2020</v>
      </c>
      <c r="C298" s="73">
        <v>33</v>
      </c>
      <c r="D298" s="73" t="str">
        <f t="shared" si="14"/>
        <v>2020-33</v>
      </c>
      <c r="E298" s="75">
        <v>39</v>
      </c>
      <c r="F298" s="75">
        <v>1212</v>
      </c>
      <c r="G298" s="75">
        <f t="shared" si="12"/>
        <v>12.119969047463663</v>
      </c>
      <c r="H298" s="75">
        <f t="shared" si="13"/>
        <v>14.083143766704126</v>
      </c>
    </row>
    <row r="299" spans="2:8" x14ac:dyDescent="0.2">
      <c r="B299" s="77">
        <v>2020</v>
      </c>
      <c r="C299" s="73">
        <v>34</v>
      </c>
      <c r="D299" s="73" t="str">
        <f t="shared" si="14"/>
        <v>2020-34</v>
      </c>
      <c r="E299" s="75">
        <v>38</v>
      </c>
      <c r="F299" s="75">
        <v>1188</v>
      </c>
      <c r="G299" s="75">
        <f t="shared" si="12"/>
        <v>11.80920061034921</v>
      </c>
      <c r="H299" s="75">
        <f t="shared" si="13"/>
        <v>13.804269632709982</v>
      </c>
    </row>
    <row r="300" spans="2:8" x14ac:dyDescent="0.2">
      <c r="B300" s="77">
        <v>2020</v>
      </c>
      <c r="C300" s="73">
        <v>35</v>
      </c>
      <c r="D300" s="73" t="str">
        <f t="shared" si="14"/>
        <v>2020-35</v>
      </c>
      <c r="E300" s="75">
        <v>41</v>
      </c>
      <c r="F300" s="75">
        <v>1151</v>
      </c>
      <c r="G300" s="75">
        <f t="shared" si="12"/>
        <v>12.741505921692569</v>
      </c>
      <c r="H300" s="75">
        <f t="shared" si="13"/>
        <v>13.374338676135682</v>
      </c>
    </row>
    <row r="301" spans="2:8" x14ac:dyDescent="0.2">
      <c r="B301" s="77">
        <v>2020</v>
      </c>
      <c r="C301" s="73">
        <v>36</v>
      </c>
      <c r="D301" s="73" t="str">
        <f t="shared" si="14"/>
        <v>2020-36</v>
      </c>
      <c r="E301" s="75">
        <v>41</v>
      </c>
      <c r="F301" s="75">
        <v>1147</v>
      </c>
      <c r="G301" s="75">
        <f t="shared" si="12"/>
        <v>12.741505921692569</v>
      </c>
      <c r="H301" s="75">
        <f t="shared" si="13"/>
        <v>13.327859653803326</v>
      </c>
    </row>
    <row r="302" spans="2:8" x14ac:dyDescent="0.2">
      <c r="B302" s="77">
        <v>2020</v>
      </c>
      <c r="C302" s="73">
        <v>37</v>
      </c>
      <c r="D302" s="73" t="str">
        <f t="shared" si="14"/>
        <v>2020-37</v>
      </c>
      <c r="E302" s="75">
        <v>43</v>
      </c>
      <c r="F302" s="75">
        <v>1214</v>
      </c>
      <c r="G302" s="75">
        <f t="shared" si="12"/>
        <v>13.363042795921476</v>
      </c>
      <c r="H302" s="75">
        <f t="shared" si="13"/>
        <v>14.106383277870304</v>
      </c>
    </row>
    <row r="303" spans="2:8" x14ac:dyDescent="0.2">
      <c r="B303" s="77">
        <v>2020</v>
      </c>
      <c r="C303" s="73">
        <v>38</v>
      </c>
      <c r="D303" s="73" t="str">
        <f t="shared" si="14"/>
        <v>2020-38</v>
      </c>
      <c r="E303" s="75">
        <v>48</v>
      </c>
      <c r="F303" s="75">
        <v>1206</v>
      </c>
      <c r="G303" s="75">
        <f t="shared" si="12"/>
        <v>14.916884981493739</v>
      </c>
      <c r="H303" s="75">
        <f t="shared" si="13"/>
        <v>14.01342523320559</v>
      </c>
    </row>
    <row r="304" spans="2:8" x14ac:dyDescent="0.2">
      <c r="B304" s="77">
        <v>2020</v>
      </c>
      <c r="C304" s="73">
        <v>39</v>
      </c>
      <c r="D304" s="73" t="str">
        <f t="shared" si="14"/>
        <v>2020-39</v>
      </c>
      <c r="E304" s="75">
        <v>43</v>
      </c>
      <c r="F304" s="75">
        <v>1208</v>
      </c>
      <c r="G304" s="75">
        <f t="shared" ref="G304:G308" si="15">E304/$G$3*100000</f>
        <v>13.363042795921476</v>
      </c>
      <c r="H304" s="75">
        <f t="shared" ref="H304:H308" si="16">F304/$H$3*100000</f>
        <v>14.036664744371768</v>
      </c>
    </row>
    <row r="305" spans="2:8" x14ac:dyDescent="0.2">
      <c r="B305" s="77">
        <v>2020</v>
      </c>
      <c r="C305" s="73">
        <v>40</v>
      </c>
      <c r="D305" s="73" t="str">
        <f t="shared" si="14"/>
        <v>2020-40</v>
      </c>
      <c r="E305" s="75">
        <v>47</v>
      </c>
      <c r="F305" s="75">
        <v>1195</v>
      </c>
      <c r="G305" s="75">
        <f t="shared" si="15"/>
        <v>14.606116544379287</v>
      </c>
      <c r="H305" s="75">
        <f t="shared" si="16"/>
        <v>13.885607921791609</v>
      </c>
    </row>
    <row r="306" spans="2:8" x14ac:dyDescent="0.2">
      <c r="B306" s="77">
        <v>2020</v>
      </c>
      <c r="C306" s="73">
        <v>41</v>
      </c>
      <c r="D306" s="73" t="str">
        <f t="shared" si="14"/>
        <v>2020-41</v>
      </c>
      <c r="E306" s="75">
        <v>41</v>
      </c>
      <c r="F306" s="75">
        <v>1266</v>
      </c>
      <c r="G306" s="75">
        <f t="shared" si="15"/>
        <v>12.741505921692569</v>
      </c>
      <c r="H306" s="75">
        <f t="shared" si="16"/>
        <v>14.710610568190942</v>
      </c>
    </row>
    <row r="307" spans="2:8" x14ac:dyDescent="0.2">
      <c r="B307" s="77">
        <v>2020</v>
      </c>
      <c r="C307" s="73">
        <v>42</v>
      </c>
      <c r="D307" s="73" t="str">
        <f t="shared" si="14"/>
        <v>2020-42</v>
      </c>
      <c r="E307" s="75">
        <v>43</v>
      </c>
      <c r="F307" s="75">
        <v>1181</v>
      </c>
      <c r="G307" s="75">
        <f t="shared" si="15"/>
        <v>13.363042795921476</v>
      </c>
      <c r="H307" s="75">
        <f t="shared" si="16"/>
        <v>13.72293134362836</v>
      </c>
    </row>
    <row r="308" spans="2:8" x14ac:dyDescent="0.2">
      <c r="B308" s="77">
        <v>2020</v>
      </c>
      <c r="C308" s="73">
        <v>43</v>
      </c>
      <c r="D308" s="73" t="str">
        <f t="shared" si="14"/>
        <v>2020-43</v>
      </c>
      <c r="E308" s="75">
        <v>62</v>
      </c>
      <c r="F308" s="75">
        <v>1257</v>
      </c>
      <c r="G308" s="75">
        <f t="shared" si="15"/>
        <v>19.26764310109608</v>
      </c>
      <c r="H308" s="75">
        <f t="shared" si="16"/>
        <v>14.606032767943141</v>
      </c>
    </row>
    <row r="309" spans="2:8" x14ac:dyDescent="0.2">
      <c r="B309" s="77">
        <v>2020</v>
      </c>
      <c r="C309" s="73">
        <v>44</v>
      </c>
      <c r="D309" s="73" t="str">
        <f t="shared" si="14"/>
        <v>2020-44</v>
      </c>
      <c r="E309" s="75"/>
      <c r="F309" s="75"/>
      <c r="G309" s="75"/>
      <c r="H309" s="75"/>
    </row>
    <row r="310" spans="2:8" x14ac:dyDescent="0.2">
      <c r="B310" s="77">
        <v>2020</v>
      </c>
      <c r="C310" s="73">
        <v>45</v>
      </c>
      <c r="D310" s="73" t="str">
        <f t="shared" si="14"/>
        <v>2020-45</v>
      </c>
      <c r="E310" s="75"/>
      <c r="F310" s="75"/>
      <c r="G310" s="75"/>
      <c r="H310" s="75"/>
    </row>
    <row r="311" spans="2:8" x14ac:dyDescent="0.2">
      <c r="B311" s="77">
        <v>2020</v>
      </c>
      <c r="C311" s="73">
        <v>46</v>
      </c>
      <c r="D311" s="73" t="str">
        <f t="shared" si="14"/>
        <v>2020-46</v>
      </c>
      <c r="E311" s="75"/>
      <c r="F311" s="75"/>
      <c r="G311" s="75"/>
      <c r="H311" s="75"/>
    </row>
    <row r="312" spans="2:8" x14ac:dyDescent="0.2">
      <c r="B312" s="77">
        <v>2020</v>
      </c>
      <c r="C312" s="73">
        <v>47</v>
      </c>
      <c r="D312" s="73" t="str">
        <f t="shared" si="14"/>
        <v>2020-47</v>
      </c>
      <c r="E312" s="75"/>
      <c r="F312" s="75"/>
      <c r="G312" s="75"/>
      <c r="H312" s="75"/>
    </row>
    <row r="313" spans="2:8" x14ac:dyDescent="0.2">
      <c r="B313" s="77">
        <v>2020</v>
      </c>
      <c r="C313" s="73">
        <v>48</v>
      </c>
      <c r="D313" s="73" t="str">
        <f t="shared" si="14"/>
        <v>2020-48</v>
      </c>
      <c r="E313" s="75"/>
      <c r="F313" s="75"/>
      <c r="G313" s="75"/>
      <c r="H313" s="75"/>
    </row>
    <row r="314" spans="2:8" x14ac:dyDescent="0.2">
      <c r="B314" s="77">
        <v>2020</v>
      </c>
      <c r="C314" s="73">
        <v>49</v>
      </c>
      <c r="D314" s="73" t="str">
        <f t="shared" si="14"/>
        <v>2020-49</v>
      </c>
      <c r="E314" s="75"/>
      <c r="F314" s="75"/>
      <c r="G314" s="75"/>
      <c r="H314" s="75"/>
    </row>
    <row r="315" spans="2:8" x14ac:dyDescent="0.2">
      <c r="B315" s="77">
        <v>2020</v>
      </c>
      <c r="C315" s="73">
        <v>50</v>
      </c>
      <c r="D315" s="73" t="str">
        <f t="shared" si="14"/>
        <v>2020-50</v>
      </c>
      <c r="E315" s="75"/>
      <c r="F315" s="75"/>
      <c r="G315" s="75"/>
      <c r="H315" s="75"/>
    </row>
    <row r="316" spans="2:8" x14ac:dyDescent="0.2">
      <c r="B316" s="77">
        <v>2020</v>
      </c>
      <c r="C316" s="73">
        <v>51</v>
      </c>
      <c r="D316" s="73" t="str">
        <f t="shared" si="14"/>
        <v>2020-51</v>
      </c>
      <c r="E316" s="75"/>
      <c r="F316" s="75"/>
      <c r="G316" s="75"/>
      <c r="H316" s="75"/>
    </row>
    <row r="317" spans="2:8" x14ac:dyDescent="0.2">
      <c r="B317" s="77">
        <v>2020</v>
      </c>
      <c r="C317" s="73">
        <v>52</v>
      </c>
      <c r="D317" s="73" t="str">
        <f t="shared" si="14"/>
        <v>2020-52</v>
      </c>
      <c r="E317" s="75"/>
      <c r="F317" s="75"/>
      <c r="G317" s="75"/>
      <c r="H317" s="75"/>
    </row>
    <row r="318" spans="2:8" x14ac:dyDescent="0.2">
      <c r="B318" s="77">
        <v>2020</v>
      </c>
      <c r="C318" s="73">
        <v>53</v>
      </c>
      <c r="D318" s="73" t="str">
        <f t="shared" si="14"/>
        <v>2020-53</v>
      </c>
      <c r="E318" s="75"/>
      <c r="F318" s="75"/>
      <c r="G318" s="75"/>
      <c r="H318" s="75"/>
    </row>
  </sheetData>
  <mergeCells count="2">
    <mergeCell ref="E2:F2"/>
    <mergeCell ref="G2:H2"/>
  </mergeCells>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6"/>
  <sheetViews>
    <sheetView zoomScale="70" zoomScaleNormal="70" workbookViewId="0">
      <pane ySplit="1" topLeftCell="A2" activePane="bottomLeft" state="frozen"/>
      <selection pane="bottomLeft" activeCell="I46" sqref="A1:I46"/>
    </sheetView>
  </sheetViews>
  <sheetFormatPr baseColWidth="10" defaultColWidth="11.42578125" defaultRowHeight="15" x14ac:dyDescent="0.25"/>
  <cols>
    <col min="1" max="1" width="11.42578125" style="92"/>
    <col min="2" max="2" width="11.42578125" style="51"/>
    <col min="3" max="3" width="22.140625" style="60" bestFit="1" customWidth="1"/>
    <col min="4" max="4" width="11.42578125" style="96" customWidth="1"/>
    <col min="5" max="6" width="11.42578125" style="49" customWidth="1"/>
    <col min="7" max="9" width="8.5703125" style="46" customWidth="1"/>
    <col min="10" max="13" width="11.42578125" style="51" customWidth="1"/>
    <col min="14" max="16384" width="11.42578125" style="51"/>
  </cols>
  <sheetData>
    <row r="1" spans="1:12" s="48" customFormat="1" ht="60" x14ac:dyDescent="0.25">
      <c r="A1" s="50" t="s">
        <v>62</v>
      </c>
      <c r="B1" s="59" t="s">
        <v>75</v>
      </c>
      <c r="C1" s="59" t="s">
        <v>76</v>
      </c>
      <c r="D1" s="93" t="s">
        <v>223</v>
      </c>
      <c r="E1" s="93" t="s">
        <v>224</v>
      </c>
      <c r="F1" s="93" t="s">
        <v>224</v>
      </c>
      <c r="G1" s="54" t="s">
        <v>181</v>
      </c>
      <c r="H1" s="54" t="s">
        <v>182</v>
      </c>
      <c r="I1" s="54" t="s">
        <v>7</v>
      </c>
    </row>
    <row r="2" spans="1:12" s="48" customFormat="1" ht="45.75" x14ac:dyDescent="0.25">
      <c r="A2" s="91"/>
      <c r="B2" s="67"/>
      <c r="C2" s="67"/>
      <c r="D2" s="94"/>
      <c r="E2" s="95"/>
      <c r="F2" s="95"/>
      <c r="G2" s="68"/>
      <c r="H2" s="68"/>
      <c r="I2" s="68"/>
      <c r="K2" s="78" t="s">
        <v>100</v>
      </c>
      <c r="L2" s="77"/>
    </row>
    <row r="3" spans="1:12" s="48" customFormat="1" x14ac:dyDescent="0.25">
      <c r="A3" s="91">
        <v>1</v>
      </c>
      <c r="B3" s="67">
        <v>1</v>
      </c>
      <c r="C3" s="67" t="s">
        <v>86</v>
      </c>
      <c r="D3" s="94" t="s">
        <v>77</v>
      </c>
      <c r="E3" s="97" t="s">
        <v>184</v>
      </c>
      <c r="F3" s="97"/>
      <c r="G3" s="68"/>
      <c r="H3" s="68"/>
      <c r="I3" s="68"/>
      <c r="K3" s="51" t="s">
        <v>3</v>
      </c>
      <c r="L3" s="119"/>
    </row>
    <row r="4" spans="1:12" s="48" customFormat="1" x14ac:dyDescent="0.25">
      <c r="A4" s="91">
        <v>2</v>
      </c>
      <c r="B4" s="67"/>
      <c r="C4" s="67"/>
      <c r="D4" s="94" t="s">
        <v>78</v>
      </c>
      <c r="E4" s="97" t="s">
        <v>185</v>
      </c>
      <c r="F4" s="97"/>
      <c r="G4" s="68"/>
      <c r="H4" s="68"/>
      <c r="I4" s="68"/>
      <c r="K4" s="51" t="s">
        <v>4</v>
      </c>
      <c r="L4" s="51" t="s">
        <v>5</v>
      </c>
    </row>
    <row r="5" spans="1:12" s="48" customFormat="1" x14ac:dyDescent="0.25">
      <c r="A5" s="91">
        <v>3</v>
      </c>
      <c r="B5" s="67"/>
      <c r="C5" s="67"/>
      <c r="D5" s="94" t="s">
        <v>79</v>
      </c>
      <c r="E5" s="97" t="s">
        <v>186</v>
      </c>
      <c r="F5" s="97"/>
      <c r="G5" s="68"/>
      <c r="H5" s="68"/>
      <c r="I5" s="68"/>
      <c r="K5" s="51">
        <f>IFERROR(MATCH($L$3,$D$3:$D$41,0), 0)</f>
        <v>0</v>
      </c>
      <c r="L5" s="51">
        <v>0</v>
      </c>
    </row>
    <row r="6" spans="1:12" s="48" customFormat="1" x14ac:dyDescent="0.25">
      <c r="A6" s="91">
        <v>4</v>
      </c>
      <c r="B6" s="67"/>
      <c r="C6" s="67"/>
      <c r="D6" s="94" t="s">
        <v>80</v>
      </c>
      <c r="E6" s="97" t="s">
        <v>187</v>
      </c>
      <c r="F6" s="97" t="s">
        <v>187</v>
      </c>
      <c r="G6" s="68"/>
      <c r="H6" s="68"/>
      <c r="I6" s="68"/>
      <c r="K6" s="51">
        <f>IFERROR(MATCH($L$3,$D$3:$D$41,0), 0)</f>
        <v>0</v>
      </c>
      <c r="L6" s="51">
        <v>1</v>
      </c>
    </row>
    <row r="7" spans="1:12" s="48" customFormat="1" x14ac:dyDescent="0.25">
      <c r="A7" s="91">
        <v>5</v>
      </c>
      <c r="B7" s="67"/>
      <c r="C7" s="67"/>
      <c r="D7" s="94" t="s">
        <v>81</v>
      </c>
      <c r="E7" s="97" t="s">
        <v>188</v>
      </c>
      <c r="F7" s="97"/>
      <c r="G7" s="68"/>
      <c r="H7" s="68"/>
      <c r="I7" s="68"/>
    </row>
    <row r="8" spans="1:12" s="48" customFormat="1" x14ac:dyDescent="0.25">
      <c r="A8" s="91">
        <v>6</v>
      </c>
      <c r="B8" s="67">
        <v>2</v>
      </c>
      <c r="C8" s="67" t="s">
        <v>85</v>
      </c>
      <c r="D8" s="94" t="s">
        <v>82</v>
      </c>
      <c r="E8" s="97" t="s">
        <v>189</v>
      </c>
      <c r="F8" s="97"/>
      <c r="G8" s="68"/>
      <c r="H8" s="68"/>
      <c r="I8" s="68"/>
    </row>
    <row r="9" spans="1:12" s="48" customFormat="1" x14ac:dyDescent="0.25">
      <c r="A9" s="91">
        <v>7</v>
      </c>
      <c r="B9" s="67"/>
      <c r="C9" s="67"/>
      <c r="D9" s="94" t="s">
        <v>83</v>
      </c>
      <c r="E9" s="97" t="s">
        <v>190</v>
      </c>
      <c r="F9" s="97"/>
      <c r="G9" s="68"/>
      <c r="H9" s="68"/>
      <c r="I9" s="68"/>
      <c r="K9" s="118" t="s">
        <v>262</v>
      </c>
    </row>
    <row r="10" spans="1:12" s="48" customFormat="1" x14ac:dyDescent="0.25">
      <c r="A10" s="91">
        <v>8</v>
      </c>
      <c r="B10" s="67"/>
      <c r="C10" s="67"/>
      <c r="D10" s="94" t="s">
        <v>84</v>
      </c>
      <c r="E10" s="97" t="s">
        <v>191</v>
      </c>
      <c r="F10" s="97" t="s">
        <v>191</v>
      </c>
      <c r="G10" s="68"/>
      <c r="H10" s="68"/>
      <c r="I10" s="68"/>
    </row>
    <row r="11" spans="1:12" s="48" customFormat="1" x14ac:dyDescent="0.25">
      <c r="A11" s="91">
        <v>9</v>
      </c>
      <c r="B11" s="89"/>
      <c r="C11" s="89"/>
      <c r="D11" s="94" t="s">
        <v>33</v>
      </c>
      <c r="E11" s="97" t="s">
        <v>192</v>
      </c>
      <c r="F11" s="97"/>
      <c r="G11" s="68"/>
      <c r="H11" s="68"/>
      <c r="I11" s="68"/>
    </row>
    <row r="12" spans="1:12" s="48" customFormat="1" x14ac:dyDescent="0.25">
      <c r="A12" s="91">
        <v>10</v>
      </c>
      <c r="B12" s="89">
        <v>3</v>
      </c>
      <c r="C12" s="89" t="s">
        <v>68</v>
      </c>
      <c r="D12" s="94" t="s">
        <v>34</v>
      </c>
      <c r="E12" s="97" t="s">
        <v>193</v>
      </c>
      <c r="F12" s="97"/>
      <c r="G12" s="68"/>
      <c r="H12" s="68"/>
      <c r="I12" s="68"/>
    </row>
    <row r="13" spans="1:12" s="48" customFormat="1" x14ac:dyDescent="0.25">
      <c r="A13" s="91">
        <v>11</v>
      </c>
      <c r="B13" s="89"/>
      <c r="C13" s="89"/>
      <c r="D13" s="94" t="s">
        <v>35</v>
      </c>
      <c r="E13" s="97" t="s">
        <v>194</v>
      </c>
      <c r="F13" s="97"/>
      <c r="G13" s="68"/>
      <c r="H13" s="68"/>
      <c r="I13" s="68"/>
    </row>
    <row r="14" spans="1:12" s="48" customFormat="1" x14ac:dyDescent="0.25">
      <c r="A14" s="91">
        <v>12</v>
      </c>
      <c r="B14" s="89"/>
      <c r="C14" s="89"/>
      <c r="D14" s="94" t="s">
        <v>36</v>
      </c>
      <c r="E14" s="97" t="s">
        <v>195</v>
      </c>
      <c r="F14" s="97"/>
      <c r="G14" s="68"/>
      <c r="H14" s="68"/>
      <c r="I14" s="68"/>
    </row>
    <row r="15" spans="1:12" s="48" customFormat="1" x14ac:dyDescent="0.25">
      <c r="A15" s="91">
        <v>13</v>
      </c>
      <c r="B15" s="89"/>
      <c r="C15" s="89"/>
      <c r="D15" s="94" t="s">
        <v>37</v>
      </c>
      <c r="E15" s="97" t="s">
        <v>196</v>
      </c>
      <c r="F15" s="97" t="s">
        <v>196</v>
      </c>
      <c r="G15" s="68"/>
      <c r="H15" s="68"/>
      <c r="I15" s="68"/>
    </row>
    <row r="16" spans="1:12" s="48" customFormat="1" x14ac:dyDescent="0.25">
      <c r="A16" s="91">
        <v>14</v>
      </c>
      <c r="B16" s="89">
        <v>4</v>
      </c>
      <c r="C16" s="89" t="s">
        <v>69</v>
      </c>
      <c r="D16" s="94" t="s">
        <v>38</v>
      </c>
      <c r="E16" s="97" t="s">
        <v>197</v>
      </c>
      <c r="F16" s="97"/>
      <c r="G16" s="68"/>
      <c r="H16" s="68"/>
      <c r="I16" s="68"/>
    </row>
    <row r="17" spans="1:9" s="48" customFormat="1" x14ac:dyDescent="0.25">
      <c r="A17" s="91">
        <v>15</v>
      </c>
      <c r="B17" s="89"/>
      <c r="C17" s="89"/>
      <c r="D17" s="94" t="s">
        <v>39</v>
      </c>
      <c r="E17" s="97" t="s">
        <v>198</v>
      </c>
      <c r="F17" s="97"/>
      <c r="G17" s="68"/>
      <c r="H17" s="68"/>
      <c r="I17" s="68"/>
    </row>
    <row r="18" spans="1:9" s="48" customFormat="1" x14ac:dyDescent="0.25">
      <c r="A18" s="91">
        <v>16</v>
      </c>
      <c r="B18" s="89"/>
      <c r="C18" s="89"/>
      <c r="D18" s="94" t="s">
        <v>40</v>
      </c>
      <c r="E18" s="97" t="s">
        <v>199</v>
      </c>
      <c r="F18" s="97"/>
      <c r="G18" s="68"/>
      <c r="H18" s="68"/>
      <c r="I18" s="68"/>
    </row>
    <row r="19" spans="1:9" s="48" customFormat="1" x14ac:dyDescent="0.25">
      <c r="A19" s="91">
        <v>17</v>
      </c>
      <c r="B19" s="89"/>
      <c r="C19" s="89"/>
      <c r="D19" s="94" t="s">
        <v>41</v>
      </c>
      <c r="E19" s="97" t="s">
        <v>200</v>
      </c>
      <c r="F19" s="97" t="s">
        <v>200</v>
      </c>
      <c r="G19" s="68"/>
      <c r="H19" s="68"/>
      <c r="I19" s="68"/>
    </row>
    <row r="20" spans="1:9" s="48" customFormat="1" x14ac:dyDescent="0.25">
      <c r="A20" s="91">
        <v>18</v>
      </c>
      <c r="B20" s="89">
        <v>5</v>
      </c>
      <c r="C20" s="89" t="s">
        <v>70</v>
      </c>
      <c r="D20" s="94" t="s">
        <v>42</v>
      </c>
      <c r="E20" s="97" t="s">
        <v>201</v>
      </c>
      <c r="F20" s="97"/>
      <c r="G20" s="68"/>
      <c r="H20" s="68"/>
      <c r="I20" s="68"/>
    </row>
    <row r="21" spans="1:9" x14ac:dyDescent="0.25">
      <c r="A21" s="91">
        <v>19</v>
      </c>
      <c r="B21" s="89"/>
      <c r="C21" s="89"/>
      <c r="D21" s="94" t="s">
        <v>43</v>
      </c>
      <c r="E21" s="97" t="s">
        <v>202</v>
      </c>
      <c r="F21" s="97"/>
      <c r="G21" s="56"/>
      <c r="H21" s="56"/>
      <c r="I21" s="56">
        <v>0</v>
      </c>
    </row>
    <row r="22" spans="1:9" x14ac:dyDescent="0.25">
      <c r="A22" s="91">
        <v>20</v>
      </c>
      <c r="B22" s="89"/>
      <c r="C22" s="89"/>
      <c r="D22" s="47" t="s">
        <v>44</v>
      </c>
      <c r="E22" s="97" t="s">
        <v>203</v>
      </c>
      <c r="F22" s="97"/>
      <c r="G22" s="51">
        <v>15</v>
      </c>
      <c r="H22" s="51">
        <v>639</v>
      </c>
      <c r="I22" s="51">
        <v>639</v>
      </c>
    </row>
    <row r="23" spans="1:9" x14ac:dyDescent="0.25">
      <c r="A23" s="91">
        <v>21</v>
      </c>
      <c r="B23" s="89"/>
      <c r="C23" s="89"/>
      <c r="D23" s="47" t="s">
        <v>45</v>
      </c>
      <c r="E23" s="97" t="s">
        <v>204</v>
      </c>
      <c r="F23" s="97"/>
      <c r="G23" s="51">
        <v>9</v>
      </c>
      <c r="H23" s="51">
        <v>704</v>
      </c>
      <c r="I23" s="51">
        <v>704</v>
      </c>
    </row>
    <row r="24" spans="1:9" x14ac:dyDescent="0.25">
      <c r="A24" s="91">
        <v>22</v>
      </c>
      <c r="B24" s="89"/>
      <c r="C24" s="89"/>
      <c r="D24" s="47" t="s">
        <v>46</v>
      </c>
      <c r="E24" s="97" t="s">
        <v>205</v>
      </c>
      <c r="F24" s="97" t="s">
        <v>205</v>
      </c>
      <c r="G24" s="51">
        <v>5</v>
      </c>
      <c r="H24" s="51">
        <v>853</v>
      </c>
      <c r="I24" s="51">
        <v>853</v>
      </c>
    </row>
    <row r="25" spans="1:9" x14ac:dyDescent="0.25">
      <c r="A25" s="91">
        <v>23</v>
      </c>
      <c r="B25" s="89">
        <v>6</v>
      </c>
      <c r="C25" s="89" t="s">
        <v>71</v>
      </c>
      <c r="D25" s="47" t="s">
        <v>47</v>
      </c>
      <c r="E25" s="97" t="s">
        <v>206</v>
      </c>
      <c r="F25" s="97"/>
      <c r="G25" s="51">
        <v>10</v>
      </c>
      <c r="H25" s="51">
        <v>818</v>
      </c>
      <c r="I25" s="51">
        <v>818</v>
      </c>
    </row>
    <row r="26" spans="1:9" x14ac:dyDescent="0.25">
      <c r="A26" s="91">
        <v>24</v>
      </c>
      <c r="B26" s="89"/>
      <c r="C26" s="89"/>
      <c r="D26" s="47" t="s">
        <v>48</v>
      </c>
      <c r="E26" s="97" t="s">
        <v>207</v>
      </c>
      <c r="F26" s="97"/>
      <c r="G26" s="51">
        <v>9</v>
      </c>
      <c r="H26" s="51">
        <v>1098</v>
      </c>
      <c r="I26" s="51">
        <v>1098</v>
      </c>
    </row>
    <row r="27" spans="1:9" x14ac:dyDescent="0.25">
      <c r="A27" s="91">
        <v>25</v>
      </c>
      <c r="B27" s="89"/>
      <c r="C27" s="89"/>
      <c r="D27" s="47" t="s">
        <v>49</v>
      </c>
      <c r="E27" s="97" t="s">
        <v>208</v>
      </c>
      <c r="F27" s="97"/>
      <c r="G27" s="51">
        <v>10</v>
      </c>
      <c r="H27" s="51">
        <v>1553</v>
      </c>
      <c r="I27" s="51">
        <v>1553</v>
      </c>
    </row>
    <row r="28" spans="1:9" x14ac:dyDescent="0.25">
      <c r="A28" s="91">
        <v>26</v>
      </c>
      <c r="B28" s="89"/>
      <c r="C28" s="89"/>
      <c r="D28" s="47" t="s">
        <v>50</v>
      </c>
      <c r="E28" s="97" t="s">
        <v>209</v>
      </c>
      <c r="F28" s="97" t="s">
        <v>209</v>
      </c>
      <c r="G28" s="51">
        <v>28</v>
      </c>
      <c r="H28" s="51">
        <v>2336</v>
      </c>
      <c r="I28" s="51">
        <v>2336</v>
      </c>
    </row>
    <row r="29" spans="1:9" x14ac:dyDescent="0.25">
      <c r="A29" s="91">
        <v>27</v>
      </c>
      <c r="B29" s="89">
        <v>7</v>
      </c>
      <c r="C29" s="89" t="s">
        <v>72</v>
      </c>
      <c r="D29" s="47" t="s">
        <v>51</v>
      </c>
      <c r="E29" s="97" t="s">
        <v>210</v>
      </c>
      <c r="F29" s="97"/>
      <c r="G29" s="51">
        <v>35</v>
      </c>
      <c r="H29" s="51">
        <v>2773</v>
      </c>
      <c r="I29" s="51">
        <v>2773</v>
      </c>
    </row>
    <row r="30" spans="1:9" x14ac:dyDescent="0.25">
      <c r="A30" s="91">
        <v>28</v>
      </c>
      <c r="B30" s="89"/>
      <c r="C30" s="89"/>
      <c r="D30" s="47" t="s">
        <v>52</v>
      </c>
      <c r="E30" s="97" t="s">
        <v>211</v>
      </c>
      <c r="F30" s="97"/>
      <c r="G30" s="51">
        <v>19</v>
      </c>
      <c r="H30" s="51">
        <v>1689</v>
      </c>
      <c r="I30" s="51">
        <v>1689</v>
      </c>
    </row>
    <row r="31" spans="1:9" x14ac:dyDescent="0.25">
      <c r="A31" s="91">
        <v>29</v>
      </c>
      <c r="B31" s="89"/>
      <c r="C31" s="89"/>
      <c r="D31" s="47" t="s">
        <v>53</v>
      </c>
      <c r="E31" s="97" t="s">
        <v>212</v>
      </c>
      <c r="F31" s="97"/>
      <c r="G31" s="51">
        <v>31</v>
      </c>
      <c r="H31" s="51">
        <v>1400</v>
      </c>
      <c r="I31" s="51">
        <v>1431</v>
      </c>
    </row>
    <row r="32" spans="1:9" x14ac:dyDescent="0.25">
      <c r="A32" s="91">
        <v>30</v>
      </c>
      <c r="B32" s="89"/>
      <c r="C32" s="89"/>
      <c r="D32" s="47" t="s">
        <v>54</v>
      </c>
      <c r="E32" s="97" t="s">
        <v>213</v>
      </c>
      <c r="F32" s="97" t="s">
        <v>213</v>
      </c>
      <c r="G32" s="51">
        <v>18</v>
      </c>
      <c r="H32" s="51">
        <v>1035</v>
      </c>
      <c r="I32" s="51">
        <v>1053</v>
      </c>
    </row>
    <row r="33" spans="1:9" x14ac:dyDescent="0.25">
      <c r="A33" s="91">
        <v>31</v>
      </c>
      <c r="B33" s="89"/>
      <c r="C33" s="89"/>
      <c r="D33" s="47" t="s">
        <v>55</v>
      </c>
      <c r="E33" s="97" t="s">
        <v>214</v>
      </c>
      <c r="F33" s="97"/>
      <c r="G33" s="51">
        <v>37</v>
      </c>
      <c r="H33" s="51">
        <v>1151</v>
      </c>
      <c r="I33" s="51">
        <v>1188</v>
      </c>
    </row>
    <row r="34" spans="1:9" x14ac:dyDescent="0.25">
      <c r="A34" s="91">
        <v>32</v>
      </c>
      <c r="B34" s="89">
        <v>8</v>
      </c>
      <c r="C34" s="89" t="s">
        <v>73</v>
      </c>
      <c r="D34" s="47" t="s">
        <v>56</v>
      </c>
      <c r="E34" s="97" t="s">
        <v>215</v>
      </c>
      <c r="F34" s="97"/>
      <c r="G34" s="51">
        <v>29</v>
      </c>
      <c r="H34" s="51">
        <v>962</v>
      </c>
      <c r="I34" s="51">
        <v>991</v>
      </c>
    </row>
    <row r="35" spans="1:9" x14ac:dyDescent="0.25">
      <c r="A35" s="91">
        <v>33</v>
      </c>
      <c r="B35" s="89"/>
      <c r="C35" s="89"/>
      <c r="D35" s="47" t="s">
        <v>57</v>
      </c>
      <c r="E35" s="97" t="s">
        <v>216</v>
      </c>
      <c r="F35" s="97"/>
      <c r="G35" s="51">
        <v>38</v>
      </c>
      <c r="H35" s="51">
        <v>940</v>
      </c>
      <c r="I35" s="51">
        <v>978</v>
      </c>
    </row>
    <row r="36" spans="1:9" x14ac:dyDescent="0.25">
      <c r="A36" s="91">
        <v>34</v>
      </c>
      <c r="B36" s="89"/>
      <c r="C36" s="89"/>
      <c r="D36" s="47" t="s">
        <v>58</v>
      </c>
      <c r="E36" s="97" t="s">
        <v>217</v>
      </c>
      <c r="F36" s="97"/>
      <c r="G36" s="51">
        <v>130</v>
      </c>
      <c r="H36" s="51">
        <v>1816</v>
      </c>
      <c r="I36" s="51">
        <v>1946</v>
      </c>
    </row>
    <row r="37" spans="1:9" x14ac:dyDescent="0.25">
      <c r="A37" s="91">
        <v>35</v>
      </c>
      <c r="B37" s="89"/>
      <c r="C37" s="89"/>
      <c r="D37" s="47" t="s">
        <v>59</v>
      </c>
      <c r="E37" s="97" t="s">
        <v>218</v>
      </c>
      <c r="F37" s="97" t="s">
        <v>218</v>
      </c>
      <c r="G37" s="51">
        <v>129</v>
      </c>
      <c r="H37" s="51">
        <v>2050</v>
      </c>
      <c r="I37" s="51">
        <v>2179</v>
      </c>
    </row>
    <row r="38" spans="1:9" x14ac:dyDescent="0.25">
      <c r="A38" s="91">
        <v>36</v>
      </c>
      <c r="B38" s="89">
        <v>9</v>
      </c>
      <c r="C38" s="89" t="s">
        <v>74</v>
      </c>
      <c r="D38" s="47" t="s">
        <v>60</v>
      </c>
      <c r="E38" s="97" t="s">
        <v>219</v>
      </c>
      <c r="F38" s="97"/>
      <c r="G38" s="51">
        <v>211</v>
      </c>
      <c r="H38" s="51">
        <v>2535</v>
      </c>
      <c r="I38" s="51">
        <v>2746</v>
      </c>
    </row>
    <row r="39" spans="1:9" x14ac:dyDescent="0.25">
      <c r="A39" s="91">
        <v>37</v>
      </c>
      <c r="B39" s="89"/>
      <c r="D39" s="47" t="s">
        <v>61</v>
      </c>
      <c r="E39" s="97" t="s">
        <v>220</v>
      </c>
      <c r="F39" s="97"/>
      <c r="G39" s="51">
        <v>223</v>
      </c>
      <c r="H39" s="51">
        <v>3199</v>
      </c>
      <c r="I39" s="51">
        <v>3410</v>
      </c>
    </row>
    <row r="40" spans="1:9" x14ac:dyDescent="0.25">
      <c r="A40" s="91">
        <v>38</v>
      </c>
      <c r="B40" s="89"/>
      <c r="D40" s="47" t="s">
        <v>87</v>
      </c>
      <c r="E40" s="97" t="s">
        <v>221</v>
      </c>
      <c r="F40" s="97"/>
      <c r="G40" s="51">
        <v>161</v>
      </c>
      <c r="H40" s="51">
        <v>3291</v>
      </c>
      <c r="I40" s="51">
        <v>3452</v>
      </c>
    </row>
    <row r="41" spans="1:9" x14ac:dyDescent="0.25">
      <c r="A41" s="91">
        <v>39</v>
      </c>
      <c r="B41" s="89"/>
      <c r="D41" s="47" t="s">
        <v>88</v>
      </c>
      <c r="E41" s="97" t="s">
        <v>222</v>
      </c>
      <c r="F41" s="97" t="s">
        <v>222</v>
      </c>
      <c r="G41" s="51">
        <v>109</v>
      </c>
      <c r="H41" s="51">
        <v>2410</v>
      </c>
      <c r="I41" s="51">
        <v>2519</v>
      </c>
    </row>
    <row r="42" spans="1:9" x14ac:dyDescent="0.25">
      <c r="A42" s="91">
        <v>40</v>
      </c>
      <c r="B42" s="89">
        <v>10</v>
      </c>
      <c r="C42" s="60" t="s">
        <v>234</v>
      </c>
      <c r="D42" s="47" t="s">
        <v>88</v>
      </c>
      <c r="E42" s="97" t="s">
        <v>255</v>
      </c>
      <c r="G42" s="51">
        <v>137</v>
      </c>
      <c r="H42" s="51">
        <v>2247</v>
      </c>
      <c r="I42" s="51">
        <v>2325</v>
      </c>
    </row>
    <row r="43" spans="1:9" x14ac:dyDescent="0.25">
      <c r="A43" s="91">
        <v>41</v>
      </c>
      <c r="D43" s="47" t="s">
        <v>88</v>
      </c>
      <c r="E43" s="116" t="s">
        <v>256</v>
      </c>
      <c r="G43" s="46">
        <v>434</v>
      </c>
      <c r="H43" s="46">
        <f>I43-G43</f>
        <v>2702</v>
      </c>
      <c r="I43" s="46">
        <v>3136</v>
      </c>
    </row>
    <row r="44" spans="1:9" x14ac:dyDescent="0.25">
      <c r="A44" s="91">
        <v>42</v>
      </c>
      <c r="D44" s="47" t="s">
        <v>88</v>
      </c>
      <c r="E44" s="116" t="s">
        <v>257</v>
      </c>
      <c r="G44" s="46">
        <v>1106</v>
      </c>
      <c r="H44" s="46">
        <f t="shared" ref="H44:H46" si="0">I44-G44</f>
        <v>3902</v>
      </c>
      <c r="I44" s="46">
        <v>5008</v>
      </c>
    </row>
    <row r="45" spans="1:9" x14ac:dyDescent="0.25">
      <c r="A45" s="91">
        <v>43</v>
      </c>
      <c r="D45" s="47" t="s">
        <v>88</v>
      </c>
      <c r="E45" s="116" t="s">
        <v>258</v>
      </c>
      <c r="G45" s="46">
        <v>2518</v>
      </c>
      <c r="H45" s="46">
        <f t="shared" si="0"/>
        <v>4369</v>
      </c>
      <c r="I45" s="46">
        <v>6887</v>
      </c>
    </row>
    <row r="46" spans="1:9" x14ac:dyDescent="0.25">
      <c r="A46" s="91">
        <v>44</v>
      </c>
      <c r="B46" s="99">
        <v>11</v>
      </c>
      <c r="C46" s="60" t="s">
        <v>260</v>
      </c>
      <c r="D46" s="47" t="s">
        <v>88</v>
      </c>
      <c r="E46" s="116" t="s">
        <v>259</v>
      </c>
      <c r="G46" s="46">
        <v>4244</v>
      </c>
      <c r="H46" s="46">
        <f t="shared" si="0"/>
        <v>5035</v>
      </c>
      <c r="I46" s="46">
        <v>9279</v>
      </c>
    </row>
  </sheetData>
  <pageMargins left="0.7" right="0.7" top="0.75" bottom="0.75" header="0.3" footer="0.3"/>
  <pageSetup paperSize="9" scale="83"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0"/>
  <sheetViews>
    <sheetView zoomScaleNormal="100" workbookViewId="0">
      <selection activeCell="K12" sqref="K12"/>
    </sheetView>
  </sheetViews>
  <sheetFormatPr baseColWidth="10" defaultColWidth="9.140625" defaultRowHeight="15" x14ac:dyDescent="0.25"/>
  <cols>
    <col min="1" max="1" width="8.85546875" style="80" customWidth="1"/>
    <col min="2" max="2" width="7" style="80" customWidth="1"/>
    <col min="3" max="3" width="10.5703125" style="80" customWidth="1"/>
    <col min="4" max="4" width="4" style="85" customWidth="1"/>
    <col min="5" max="5" width="12.85546875" style="80" customWidth="1"/>
    <col min="6" max="11" width="13.28515625" style="80" customWidth="1"/>
    <col min="12" max="16384" width="9.140625" style="80"/>
  </cols>
  <sheetData>
    <row r="1" spans="1:15" ht="57.75" x14ac:dyDescent="0.3">
      <c r="A1" s="79" t="s">
        <v>101</v>
      </c>
      <c r="N1" s="78" t="s">
        <v>100</v>
      </c>
      <c r="O1" s="77"/>
    </row>
    <row r="2" spans="1:15" x14ac:dyDescent="0.25">
      <c r="A2" s="80" t="s">
        <v>263</v>
      </c>
      <c r="N2" s="51" t="s">
        <v>3</v>
      </c>
      <c r="O2" s="88" t="s">
        <v>178</v>
      </c>
    </row>
    <row r="3" spans="1:15" ht="60" x14ac:dyDescent="0.25">
      <c r="F3" s="81" t="s">
        <v>102</v>
      </c>
      <c r="H3" s="117" t="s">
        <v>268</v>
      </c>
      <c r="J3" s="117" t="s">
        <v>269</v>
      </c>
      <c r="N3" s="51" t="s">
        <v>4</v>
      </c>
      <c r="O3" s="51" t="s">
        <v>5</v>
      </c>
    </row>
    <row r="4" spans="1:15" x14ac:dyDescent="0.25">
      <c r="F4" s="81" t="s">
        <v>103</v>
      </c>
      <c r="H4" s="81" t="s">
        <v>103</v>
      </c>
      <c r="J4" s="81" t="s">
        <v>103</v>
      </c>
      <c r="N4" s="51">
        <f>IFERROR(MATCH($O$2,#REF!,0), 0)</f>
        <v>0</v>
      </c>
      <c r="O4" s="51">
        <v>0</v>
      </c>
    </row>
    <row r="5" spans="1:15" x14ac:dyDescent="0.25">
      <c r="A5" s="80" t="s">
        <v>89</v>
      </c>
      <c r="B5" s="80" t="s">
        <v>163</v>
      </c>
      <c r="C5" s="80" t="s">
        <v>164</v>
      </c>
      <c r="D5" s="85" t="s">
        <v>165</v>
      </c>
      <c r="E5" s="80" t="s">
        <v>166</v>
      </c>
      <c r="F5" s="81" t="s">
        <v>225</v>
      </c>
      <c r="G5" s="81" t="s">
        <v>104</v>
      </c>
      <c r="H5" s="81" t="s">
        <v>225</v>
      </c>
      <c r="I5" s="81" t="s">
        <v>104</v>
      </c>
      <c r="J5" s="81" t="s">
        <v>225</v>
      </c>
      <c r="K5" s="81" t="s">
        <v>104</v>
      </c>
      <c r="N5" s="51">
        <f>IFERROR(MATCH($O$2,#REF!,0), 0)</f>
        <v>0</v>
      </c>
      <c r="O5" s="51">
        <v>1</v>
      </c>
    </row>
    <row r="6" spans="1:15" x14ac:dyDescent="0.25">
      <c r="A6" s="81" t="s">
        <v>105</v>
      </c>
      <c r="B6" s="81" t="s">
        <v>105</v>
      </c>
      <c r="C6" s="81" t="str">
        <f>CONCATENATE(B6,"-",D6)</f>
        <v>2005-1</v>
      </c>
      <c r="D6" s="86" t="s">
        <v>106</v>
      </c>
      <c r="E6" s="81" t="s">
        <v>107</v>
      </c>
      <c r="F6" s="82">
        <v>2680116</v>
      </c>
      <c r="G6" s="82">
        <v>15871</v>
      </c>
      <c r="H6" s="82">
        <v>1217404</v>
      </c>
      <c r="I6" s="82">
        <v>10035</v>
      </c>
      <c r="J6" s="82">
        <f t="shared" ref="J6:J65" si="0">F6-H6</f>
        <v>1462712</v>
      </c>
      <c r="K6" s="82">
        <f t="shared" ref="K6:K65" si="1">G6-I6</f>
        <v>5836</v>
      </c>
    </row>
    <row r="7" spans="1:15" x14ac:dyDescent="0.25">
      <c r="B7" s="81" t="s">
        <v>105</v>
      </c>
      <c r="C7" s="81" t="str">
        <f t="shared" ref="C7:C70" si="2">CONCATENATE(B7,"-",D7)</f>
        <v>2005-2</v>
      </c>
      <c r="D7" s="86" t="s">
        <v>108</v>
      </c>
      <c r="E7" s="81" t="s">
        <v>109</v>
      </c>
      <c r="F7" s="82">
        <v>3017746</v>
      </c>
      <c r="G7" s="82">
        <v>18601</v>
      </c>
      <c r="H7" s="82">
        <v>1399164</v>
      </c>
      <c r="I7" s="82">
        <v>11042</v>
      </c>
      <c r="J7" s="82">
        <f t="shared" si="0"/>
        <v>1618582</v>
      </c>
      <c r="K7" s="82">
        <f t="shared" si="1"/>
        <v>7559</v>
      </c>
    </row>
    <row r="8" spans="1:15" x14ac:dyDescent="0.25">
      <c r="B8" s="81" t="s">
        <v>105</v>
      </c>
      <c r="C8" s="81" t="str">
        <f t="shared" si="2"/>
        <v>2005-3</v>
      </c>
      <c r="D8" s="86" t="s">
        <v>110</v>
      </c>
      <c r="E8" s="81" t="s">
        <v>111</v>
      </c>
      <c r="F8" s="82">
        <v>3238735</v>
      </c>
      <c r="G8" s="82">
        <v>27481</v>
      </c>
      <c r="H8" s="82">
        <v>1371627</v>
      </c>
      <c r="I8" s="82">
        <v>17528</v>
      </c>
      <c r="J8" s="82">
        <f t="shared" si="0"/>
        <v>1867108</v>
      </c>
      <c r="K8" s="82">
        <f t="shared" si="1"/>
        <v>9953</v>
      </c>
    </row>
    <row r="9" spans="1:15" x14ac:dyDescent="0.25">
      <c r="B9" s="81" t="s">
        <v>105</v>
      </c>
      <c r="C9" s="81" t="str">
        <f t="shared" si="2"/>
        <v>2005-4</v>
      </c>
      <c r="D9" s="86" t="s">
        <v>112</v>
      </c>
      <c r="E9" s="81" t="s">
        <v>113</v>
      </c>
      <c r="F9" s="82">
        <v>2067465</v>
      </c>
      <c r="G9" s="82">
        <v>26152</v>
      </c>
      <c r="H9" s="82">
        <v>904378</v>
      </c>
      <c r="I9" s="82">
        <v>16045</v>
      </c>
      <c r="J9" s="82">
        <f t="shared" si="0"/>
        <v>1163087</v>
      </c>
      <c r="K9" s="82">
        <f t="shared" si="1"/>
        <v>10107</v>
      </c>
      <c r="N9" s="120" t="s">
        <v>266</v>
      </c>
    </row>
    <row r="10" spans="1:15" x14ac:dyDescent="0.25">
      <c r="B10" s="81" t="s">
        <v>105</v>
      </c>
      <c r="C10" s="81" t="str">
        <f t="shared" si="2"/>
        <v>2005-5</v>
      </c>
      <c r="D10" s="86" t="s">
        <v>114</v>
      </c>
      <c r="E10" s="81" t="s">
        <v>70</v>
      </c>
      <c r="F10" s="82">
        <v>2185950</v>
      </c>
      <c r="G10" s="82">
        <v>30805</v>
      </c>
      <c r="H10" s="82">
        <v>938226</v>
      </c>
      <c r="I10" s="82">
        <v>19098</v>
      </c>
      <c r="J10" s="82">
        <f t="shared" si="0"/>
        <v>1247724</v>
      </c>
      <c r="K10" s="82">
        <f t="shared" si="1"/>
        <v>11707</v>
      </c>
      <c r="N10" s="120" t="s">
        <v>267</v>
      </c>
    </row>
    <row r="11" spans="1:15" x14ac:dyDescent="0.25">
      <c r="B11" s="81" t="s">
        <v>105</v>
      </c>
      <c r="C11" s="81" t="str">
        <f t="shared" si="2"/>
        <v>2005-6</v>
      </c>
      <c r="D11" s="86" t="s">
        <v>115</v>
      </c>
      <c r="E11" s="81" t="s">
        <v>116</v>
      </c>
      <c r="F11" s="82">
        <v>2889836</v>
      </c>
      <c r="G11" s="82">
        <v>35460</v>
      </c>
      <c r="H11" s="82">
        <v>1182258</v>
      </c>
      <c r="I11" s="82">
        <v>22659</v>
      </c>
      <c r="J11" s="82">
        <f t="shared" si="0"/>
        <v>1707578</v>
      </c>
      <c r="K11" s="82">
        <f t="shared" si="1"/>
        <v>12801</v>
      </c>
    </row>
    <row r="12" spans="1:15" x14ac:dyDescent="0.25">
      <c r="B12" s="81" t="s">
        <v>105</v>
      </c>
      <c r="C12" s="81" t="str">
        <f t="shared" si="2"/>
        <v>2005-7</v>
      </c>
      <c r="D12" s="86" t="s">
        <v>117</v>
      </c>
      <c r="E12" s="81" t="s">
        <v>118</v>
      </c>
      <c r="F12" s="82">
        <v>3775995</v>
      </c>
      <c r="G12" s="82">
        <v>42023</v>
      </c>
      <c r="H12" s="82">
        <v>1640837</v>
      </c>
      <c r="I12" s="82">
        <v>25888</v>
      </c>
      <c r="J12" s="82">
        <f t="shared" si="0"/>
        <v>2135158</v>
      </c>
      <c r="K12" s="82">
        <f t="shared" si="1"/>
        <v>16135</v>
      </c>
    </row>
    <row r="13" spans="1:15" x14ac:dyDescent="0.25">
      <c r="B13" s="81" t="s">
        <v>105</v>
      </c>
      <c r="C13" s="81" t="str">
        <f t="shared" si="2"/>
        <v>2005-8</v>
      </c>
      <c r="D13" s="86" t="s">
        <v>119</v>
      </c>
      <c r="E13" s="81" t="s">
        <v>120</v>
      </c>
      <c r="F13" s="82">
        <v>3868916</v>
      </c>
      <c r="G13" s="82">
        <v>41100</v>
      </c>
      <c r="H13" s="82">
        <v>1563233</v>
      </c>
      <c r="I13" s="82">
        <v>24303</v>
      </c>
      <c r="J13" s="82">
        <f t="shared" si="0"/>
        <v>2305683</v>
      </c>
      <c r="K13" s="82">
        <f t="shared" si="1"/>
        <v>16797</v>
      </c>
    </row>
    <row r="14" spans="1:15" x14ac:dyDescent="0.25">
      <c r="B14" s="81" t="s">
        <v>105</v>
      </c>
      <c r="C14" s="81" t="str">
        <f t="shared" si="2"/>
        <v>2005-9</v>
      </c>
      <c r="D14" s="86" t="s">
        <v>121</v>
      </c>
      <c r="E14" s="81" t="s">
        <v>122</v>
      </c>
      <c r="F14" s="82">
        <v>3108116</v>
      </c>
      <c r="G14" s="82">
        <v>34487</v>
      </c>
      <c r="H14" s="82">
        <v>1456629</v>
      </c>
      <c r="I14" s="82">
        <v>22683</v>
      </c>
      <c r="J14" s="82">
        <f t="shared" si="0"/>
        <v>1651487</v>
      </c>
      <c r="K14" s="82">
        <f t="shared" si="1"/>
        <v>11804</v>
      </c>
    </row>
    <row r="15" spans="1:15" x14ac:dyDescent="0.25">
      <c r="B15" s="81" t="s">
        <v>105</v>
      </c>
      <c r="C15" s="81" t="str">
        <f t="shared" si="2"/>
        <v>2005-10</v>
      </c>
      <c r="D15" s="86" t="s">
        <v>123</v>
      </c>
      <c r="E15" s="81" t="s">
        <v>124</v>
      </c>
      <c r="F15" s="82">
        <v>2437899</v>
      </c>
      <c r="G15" s="82">
        <v>29993</v>
      </c>
      <c r="H15" s="82">
        <v>1276816</v>
      </c>
      <c r="I15" s="82">
        <v>19683</v>
      </c>
      <c r="J15" s="82">
        <f t="shared" si="0"/>
        <v>1161083</v>
      </c>
      <c r="K15" s="82">
        <f t="shared" si="1"/>
        <v>10310</v>
      </c>
    </row>
    <row r="16" spans="1:15" x14ac:dyDescent="0.25">
      <c r="B16" s="81" t="s">
        <v>105</v>
      </c>
      <c r="C16" s="81" t="str">
        <f t="shared" si="2"/>
        <v>2005-11</v>
      </c>
      <c r="D16" s="86" t="s">
        <v>125</v>
      </c>
      <c r="E16" s="81" t="s">
        <v>126</v>
      </c>
      <c r="F16" s="82">
        <v>1557016</v>
      </c>
      <c r="G16" s="82">
        <v>24079</v>
      </c>
      <c r="H16" s="82">
        <v>745936</v>
      </c>
      <c r="I16" s="82">
        <v>16331</v>
      </c>
      <c r="J16" s="82">
        <f t="shared" si="0"/>
        <v>811080</v>
      </c>
      <c r="K16" s="82">
        <f t="shared" si="1"/>
        <v>7748</v>
      </c>
    </row>
    <row r="17" spans="1:11" x14ac:dyDescent="0.25">
      <c r="B17" s="81" t="s">
        <v>105</v>
      </c>
      <c r="C17" s="81" t="str">
        <f t="shared" si="2"/>
        <v>2005-12</v>
      </c>
      <c r="D17" s="86" t="s">
        <v>127</v>
      </c>
      <c r="E17" s="81" t="s">
        <v>128</v>
      </c>
      <c r="F17" s="82">
        <v>2115946</v>
      </c>
      <c r="G17" s="82">
        <v>23444</v>
      </c>
      <c r="H17" s="82">
        <v>925912</v>
      </c>
      <c r="I17" s="82">
        <v>17099</v>
      </c>
      <c r="J17" s="82">
        <f t="shared" si="0"/>
        <v>1190034</v>
      </c>
      <c r="K17" s="82">
        <f t="shared" si="1"/>
        <v>6345</v>
      </c>
    </row>
    <row r="18" spans="1:11" x14ac:dyDescent="0.25">
      <c r="A18" s="81" t="s">
        <v>129</v>
      </c>
      <c r="B18" s="81" t="s">
        <v>129</v>
      </c>
      <c r="C18" s="81" t="str">
        <f t="shared" si="2"/>
        <v>2006-1</v>
      </c>
      <c r="D18" s="86" t="s">
        <v>106</v>
      </c>
      <c r="E18" s="81" t="s">
        <v>107</v>
      </c>
      <c r="F18" s="82">
        <v>2758499</v>
      </c>
      <c r="G18" s="82">
        <v>16305</v>
      </c>
      <c r="H18" s="82">
        <v>1242728</v>
      </c>
      <c r="I18" s="82">
        <v>9496</v>
      </c>
      <c r="J18" s="82">
        <f t="shared" si="0"/>
        <v>1515771</v>
      </c>
      <c r="K18" s="82">
        <f t="shared" si="1"/>
        <v>6809</v>
      </c>
    </row>
    <row r="19" spans="1:11" x14ac:dyDescent="0.25">
      <c r="B19" s="81" t="s">
        <v>129</v>
      </c>
      <c r="C19" s="81" t="str">
        <f t="shared" si="2"/>
        <v>2006-2</v>
      </c>
      <c r="D19" s="86" t="s">
        <v>108</v>
      </c>
      <c r="E19" s="81" t="s">
        <v>109</v>
      </c>
      <c r="F19" s="82">
        <v>3121764</v>
      </c>
      <c r="G19" s="82">
        <v>20030</v>
      </c>
      <c r="H19" s="82">
        <v>1388179</v>
      </c>
      <c r="I19" s="82">
        <v>11511</v>
      </c>
      <c r="J19" s="82">
        <f t="shared" si="0"/>
        <v>1733585</v>
      </c>
      <c r="K19" s="82">
        <f t="shared" si="1"/>
        <v>8519</v>
      </c>
    </row>
    <row r="20" spans="1:11" x14ac:dyDescent="0.25">
      <c r="B20" s="81" t="s">
        <v>129</v>
      </c>
      <c r="C20" s="81" t="str">
        <f t="shared" si="2"/>
        <v>2006-3</v>
      </c>
      <c r="D20" s="86" t="s">
        <v>110</v>
      </c>
      <c r="E20" s="81" t="s">
        <v>111</v>
      </c>
      <c r="F20" s="82">
        <v>3178498</v>
      </c>
      <c r="G20" s="82">
        <v>24007</v>
      </c>
      <c r="H20" s="82">
        <v>1376677</v>
      </c>
      <c r="I20" s="82">
        <v>13861</v>
      </c>
      <c r="J20" s="82">
        <f t="shared" si="0"/>
        <v>1801821</v>
      </c>
      <c r="K20" s="82">
        <f t="shared" si="1"/>
        <v>10146</v>
      </c>
    </row>
    <row r="21" spans="1:11" x14ac:dyDescent="0.25">
      <c r="B21" s="81" t="s">
        <v>129</v>
      </c>
      <c r="C21" s="81" t="str">
        <f t="shared" si="2"/>
        <v>2006-4</v>
      </c>
      <c r="D21" s="86" t="s">
        <v>112</v>
      </c>
      <c r="E21" s="81" t="s">
        <v>113</v>
      </c>
      <c r="F21" s="82">
        <v>2452012</v>
      </c>
      <c r="G21" s="82">
        <v>25481</v>
      </c>
      <c r="H21" s="82">
        <v>1028097</v>
      </c>
      <c r="I21" s="82">
        <v>15294</v>
      </c>
      <c r="J21" s="82">
        <f t="shared" si="0"/>
        <v>1423915</v>
      </c>
      <c r="K21" s="82">
        <f t="shared" si="1"/>
        <v>10187</v>
      </c>
    </row>
    <row r="22" spans="1:11" x14ac:dyDescent="0.25">
      <c r="B22" s="81" t="s">
        <v>129</v>
      </c>
      <c r="C22" s="81" t="str">
        <f t="shared" si="2"/>
        <v>2006-5</v>
      </c>
      <c r="D22" s="86" t="s">
        <v>114</v>
      </c>
      <c r="E22" s="81" t="s">
        <v>70</v>
      </c>
      <c r="F22" s="82">
        <v>2384279</v>
      </c>
      <c r="G22" s="82">
        <v>33793</v>
      </c>
      <c r="H22" s="82">
        <v>998946</v>
      </c>
      <c r="I22" s="82">
        <v>18905</v>
      </c>
      <c r="J22" s="82">
        <f t="shared" si="0"/>
        <v>1385333</v>
      </c>
      <c r="K22" s="82">
        <f t="shared" si="1"/>
        <v>14888</v>
      </c>
    </row>
    <row r="23" spans="1:11" x14ac:dyDescent="0.25">
      <c r="B23" s="81" t="s">
        <v>129</v>
      </c>
      <c r="C23" s="81" t="str">
        <f t="shared" si="2"/>
        <v>2006-6</v>
      </c>
      <c r="D23" s="86" t="s">
        <v>115</v>
      </c>
      <c r="E23" s="81" t="s">
        <v>116</v>
      </c>
      <c r="F23" s="82">
        <v>3076050</v>
      </c>
      <c r="G23" s="82">
        <v>38704</v>
      </c>
      <c r="H23" s="82">
        <v>1275639</v>
      </c>
      <c r="I23" s="82">
        <v>23339</v>
      </c>
      <c r="J23" s="82">
        <f t="shared" si="0"/>
        <v>1800411</v>
      </c>
      <c r="K23" s="82">
        <f t="shared" si="1"/>
        <v>15365</v>
      </c>
    </row>
    <row r="24" spans="1:11" x14ac:dyDescent="0.25">
      <c r="B24" s="81" t="s">
        <v>129</v>
      </c>
      <c r="C24" s="81" t="str">
        <f t="shared" si="2"/>
        <v>2006-7</v>
      </c>
      <c r="D24" s="86" t="s">
        <v>117</v>
      </c>
      <c r="E24" s="81" t="s">
        <v>118</v>
      </c>
      <c r="F24" s="82">
        <v>3959870</v>
      </c>
      <c r="G24" s="82">
        <v>46170</v>
      </c>
      <c r="H24" s="82">
        <v>1709245</v>
      </c>
      <c r="I24" s="82">
        <v>29291</v>
      </c>
      <c r="J24" s="82">
        <f t="shared" si="0"/>
        <v>2250625</v>
      </c>
      <c r="K24" s="82">
        <f t="shared" si="1"/>
        <v>16879</v>
      </c>
    </row>
    <row r="25" spans="1:11" x14ac:dyDescent="0.25">
      <c r="B25" s="81" t="s">
        <v>129</v>
      </c>
      <c r="C25" s="81" t="str">
        <f t="shared" si="2"/>
        <v>2006-8</v>
      </c>
      <c r="D25" s="86" t="s">
        <v>119</v>
      </c>
      <c r="E25" s="81" t="s">
        <v>120</v>
      </c>
      <c r="F25" s="82">
        <v>3970611</v>
      </c>
      <c r="G25" s="82">
        <v>43082</v>
      </c>
      <c r="H25" s="82">
        <v>1570601</v>
      </c>
      <c r="I25" s="82">
        <v>23392</v>
      </c>
      <c r="J25" s="82">
        <f t="shared" si="0"/>
        <v>2400010</v>
      </c>
      <c r="K25" s="82">
        <f t="shared" si="1"/>
        <v>19690</v>
      </c>
    </row>
    <row r="26" spans="1:11" x14ac:dyDescent="0.25">
      <c r="B26" s="81" t="s">
        <v>129</v>
      </c>
      <c r="C26" s="81" t="str">
        <f t="shared" si="2"/>
        <v>2006-9</v>
      </c>
      <c r="D26" s="86" t="s">
        <v>121</v>
      </c>
      <c r="E26" s="81" t="s">
        <v>122</v>
      </c>
      <c r="F26" s="82">
        <v>3372030</v>
      </c>
      <c r="G26" s="82">
        <v>38366</v>
      </c>
      <c r="H26" s="82">
        <v>1543026</v>
      </c>
      <c r="I26" s="82">
        <v>23699</v>
      </c>
      <c r="J26" s="82">
        <f t="shared" si="0"/>
        <v>1829004</v>
      </c>
      <c r="K26" s="82">
        <f t="shared" si="1"/>
        <v>14667</v>
      </c>
    </row>
    <row r="27" spans="1:11" x14ac:dyDescent="0.25">
      <c r="B27" s="81" t="s">
        <v>129</v>
      </c>
      <c r="C27" s="81" t="str">
        <f t="shared" si="2"/>
        <v>2006-10</v>
      </c>
      <c r="D27" s="86" t="s">
        <v>123</v>
      </c>
      <c r="E27" s="81" t="s">
        <v>124</v>
      </c>
      <c r="F27" s="82">
        <v>2627298</v>
      </c>
      <c r="G27" s="82">
        <v>31408</v>
      </c>
      <c r="H27" s="82">
        <v>1342233</v>
      </c>
      <c r="I27" s="82">
        <v>19282</v>
      </c>
      <c r="J27" s="82">
        <f t="shared" si="0"/>
        <v>1285065</v>
      </c>
      <c r="K27" s="82">
        <f t="shared" si="1"/>
        <v>12126</v>
      </c>
    </row>
    <row r="28" spans="1:11" x14ac:dyDescent="0.25">
      <c r="B28" s="81" t="s">
        <v>129</v>
      </c>
      <c r="C28" s="81" t="str">
        <f t="shared" si="2"/>
        <v>2006-11</v>
      </c>
      <c r="D28" s="86" t="s">
        <v>125</v>
      </c>
      <c r="E28" s="81" t="s">
        <v>126</v>
      </c>
      <c r="F28" s="82">
        <v>1652802</v>
      </c>
      <c r="G28" s="82">
        <v>23093</v>
      </c>
      <c r="H28" s="82">
        <v>777311</v>
      </c>
      <c r="I28" s="82">
        <v>14732</v>
      </c>
      <c r="J28" s="82">
        <f t="shared" si="0"/>
        <v>875491</v>
      </c>
      <c r="K28" s="82">
        <f t="shared" si="1"/>
        <v>8361</v>
      </c>
    </row>
    <row r="29" spans="1:11" x14ac:dyDescent="0.25">
      <c r="B29" s="81" t="s">
        <v>129</v>
      </c>
      <c r="C29" s="81" t="str">
        <f t="shared" si="2"/>
        <v>2006-12</v>
      </c>
      <c r="D29" s="86" t="s">
        <v>127</v>
      </c>
      <c r="E29" s="81" t="s">
        <v>128</v>
      </c>
      <c r="F29" s="82">
        <v>2294713</v>
      </c>
      <c r="G29" s="82">
        <v>19510</v>
      </c>
      <c r="H29" s="82">
        <v>951295</v>
      </c>
      <c r="I29" s="82">
        <v>10960</v>
      </c>
      <c r="J29" s="82">
        <f t="shared" si="0"/>
        <v>1343418</v>
      </c>
      <c r="K29" s="82">
        <f t="shared" si="1"/>
        <v>8550</v>
      </c>
    </row>
    <row r="30" spans="1:11" x14ac:dyDescent="0.25">
      <c r="A30" s="81" t="s">
        <v>130</v>
      </c>
      <c r="B30" s="81" t="s">
        <v>130</v>
      </c>
      <c r="C30" s="81" t="str">
        <f t="shared" si="2"/>
        <v>2007-1</v>
      </c>
      <c r="D30" s="86" t="s">
        <v>106</v>
      </c>
      <c r="E30" s="81" t="s">
        <v>107</v>
      </c>
      <c r="F30" s="82">
        <v>2805431</v>
      </c>
      <c r="G30" s="82">
        <v>18701</v>
      </c>
      <c r="H30" s="82">
        <v>1207197</v>
      </c>
      <c r="I30" s="82">
        <v>11296</v>
      </c>
      <c r="J30" s="82">
        <f t="shared" si="0"/>
        <v>1598234</v>
      </c>
      <c r="K30" s="82">
        <f t="shared" si="1"/>
        <v>7405</v>
      </c>
    </row>
    <row r="31" spans="1:11" x14ac:dyDescent="0.25">
      <c r="B31" s="81" t="s">
        <v>130</v>
      </c>
      <c r="C31" s="81" t="str">
        <f t="shared" si="2"/>
        <v>2007-2</v>
      </c>
      <c r="D31" s="86" t="s">
        <v>108</v>
      </c>
      <c r="E31" s="81" t="s">
        <v>109</v>
      </c>
      <c r="F31" s="82">
        <v>3199941</v>
      </c>
      <c r="G31" s="82">
        <v>20087</v>
      </c>
      <c r="H31" s="82">
        <v>1388934</v>
      </c>
      <c r="I31" s="82">
        <v>11210</v>
      </c>
      <c r="J31" s="82">
        <f t="shared" si="0"/>
        <v>1811007</v>
      </c>
      <c r="K31" s="82">
        <f t="shared" si="1"/>
        <v>8877</v>
      </c>
    </row>
    <row r="32" spans="1:11" x14ac:dyDescent="0.25">
      <c r="B32" s="81" t="s">
        <v>130</v>
      </c>
      <c r="C32" s="81" t="str">
        <f t="shared" si="2"/>
        <v>2007-3</v>
      </c>
      <c r="D32" s="86" t="s">
        <v>110</v>
      </c>
      <c r="E32" s="81" t="s">
        <v>111</v>
      </c>
      <c r="F32" s="82">
        <v>3299070</v>
      </c>
      <c r="G32" s="82">
        <v>25439</v>
      </c>
      <c r="H32" s="82">
        <v>1396691</v>
      </c>
      <c r="I32" s="82">
        <v>14518</v>
      </c>
      <c r="J32" s="82">
        <f t="shared" si="0"/>
        <v>1902379</v>
      </c>
      <c r="K32" s="82">
        <f t="shared" si="1"/>
        <v>10921</v>
      </c>
    </row>
    <row r="33" spans="1:11" x14ac:dyDescent="0.25">
      <c r="B33" s="81" t="s">
        <v>130</v>
      </c>
      <c r="C33" s="81" t="str">
        <f t="shared" si="2"/>
        <v>2007-4</v>
      </c>
      <c r="D33" s="86" t="s">
        <v>112</v>
      </c>
      <c r="E33" s="81" t="s">
        <v>113</v>
      </c>
      <c r="F33" s="82">
        <v>2567355</v>
      </c>
      <c r="G33" s="82">
        <v>26876</v>
      </c>
      <c r="H33" s="82">
        <v>1042633</v>
      </c>
      <c r="I33" s="82">
        <v>15276</v>
      </c>
      <c r="J33" s="82">
        <f t="shared" si="0"/>
        <v>1524722</v>
      </c>
      <c r="K33" s="82">
        <f t="shared" si="1"/>
        <v>11600</v>
      </c>
    </row>
    <row r="34" spans="1:11" x14ac:dyDescent="0.25">
      <c r="B34" s="81" t="s">
        <v>130</v>
      </c>
      <c r="C34" s="81" t="str">
        <f t="shared" si="2"/>
        <v>2007-5</v>
      </c>
      <c r="D34" s="86" t="s">
        <v>114</v>
      </c>
      <c r="E34" s="81" t="s">
        <v>70</v>
      </c>
      <c r="F34" s="82">
        <v>2444132</v>
      </c>
      <c r="G34" s="82">
        <v>34581</v>
      </c>
      <c r="H34" s="82">
        <v>998487</v>
      </c>
      <c r="I34" s="82">
        <v>19856</v>
      </c>
      <c r="J34" s="82">
        <f t="shared" si="0"/>
        <v>1445645</v>
      </c>
      <c r="K34" s="82">
        <f t="shared" si="1"/>
        <v>14725</v>
      </c>
    </row>
    <row r="35" spans="1:11" x14ac:dyDescent="0.25">
      <c r="B35" s="81" t="s">
        <v>130</v>
      </c>
      <c r="C35" s="81" t="str">
        <f t="shared" si="2"/>
        <v>2007-6</v>
      </c>
      <c r="D35" s="86" t="s">
        <v>115</v>
      </c>
      <c r="E35" s="81" t="s">
        <v>116</v>
      </c>
      <c r="F35" s="82">
        <v>3259599</v>
      </c>
      <c r="G35" s="82">
        <v>39007</v>
      </c>
      <c r="H35" s="82">
        <v>1294785</v>
      </c>
      <c r="I35" s="82">
        <v>22618</v>
      </c>
      <c r="J35" s="82">
        <f t="shared" si="0"/>
        <v>1964814</v>
      </c>
      <c r="K35" s="82">
        <f t="shared" si="1"/>
        <v>16389</v>
      </c>
    </row>
    <row r="36" spans="1:11" x14ac:dyDescent="0.25">
      <c r="B36" s="81" t="s">
        <v>130</v>
      </c>
      <c r="C36" s="81" t="str">
        <f t="shared" si="2"/>
        <v>2007-7</v>
      </c>
      <c r="D36" s="86" t="s">
        <v>117</v>
      </c>
      <c r="E36" s="81" t="s">
        <v>118</v>
      </c>
      <c r="F36" s="82">
        <v>4141663</v>
      </c>
      <c r="G36" s="82">
        <v>48732</v>
      </c>
      <c r="H36" s="82">
        <v>1714431</v>
      </c>
      <c r="I36" s="82">
        <v>29622</v>
      </c>
      <c r="J36" s="82">
        <f t="shared" si="0"/>
        <v>2427232</v>
      </c>
      <c r="K36" s="82">
        <f t="shared" si="1"/>
        <v>19110</v>
      </c>
    </row>
    <row r="37" spans="1:11" x14ac:dyDescent="0.25">
      <c r="B37" s="81" t="s">
        <v>130</v>
      </c>
      <c r="C37" s="81" t="str">
        <f t="shared" si="2"/>
        <v>2007-8</v>
      </c>
      <c r="D37" s="86" t="s">
        <v>119</v>
      </c>
      <c r="E37" s="81" t="s">
        <v>120</v>
      </c>
      <c r="F37" s="82">
        <v>4130987</v>
      </c>
      <c r="G37" s="82">
        <v>48138</v>
      </c>
      <c r="H37" s="82">
        <v>1599680</v>
      </c>
      <c r="I37" s="82">
        <v>26837</v>
      </c>
      <c r="J37" s="82">
        <f t="shared" si="0"/>
        <v>2531307</v>
      </c>
      <c r="K37" s="82">
        <f t="shared" si="1"/>
        <v>21301</v>
      </c>
    </row>
    <row r="38" spans="1:11" x14ac:dyDescent="0.25">
      <c r="B38" s="81" t="s">
        <v>130</v>
      </c>
      <c r="C38" s="81" t="str">
        <f t="shared" si="2"/>
        <v>2007-9</v>
      </c>
      <c r="D38" s="86" t="s">
        <v>121</v>
      </c>
      <c r="E38" s="81" t="s">
        <v>122</v>
      </c>
      <c r="F38" s="82">
        <v>3437870</v>
      </c>
      <c r="G38" s="82">
        <v>40854</v>
      </c>
      <c r="H38" s="82">
        <v>1545759</v>
      </c>
      <c r="I38" s="82">
        <v>25035</v>
      </c>
      <c r="J38" s="82">
        <f t="shared" si="0"/>
        <v>1892111</v>
      </c>
      <c r="K38" s="82">
        <f t="shared" si="1"/>
        <v>15819</v>
      </c>
    </row>
    <row r="39" spans="1:11" x14ac:dyDescent="0.25">
      <c r="B39" s="81" t="s">
        <v>130</v>
      </c>
      <c r="C39" s="81" t="str">
        <f t="shared" si="2"/>
        <v>2007-10</v>
      </c>
      <c r="D39" s="86" t="s">
        <v>123</v>
      </c>
      <c r="E39" s="81" t="s">
        <v>124</v>
      </c>
      <c r="F39" s="82">
        <v>2764949</v>
      </c>
      <c r="G39" s="82">
        <v>33305</v>
      </c>
      <c r="H39" s="82">
        <v>1402148</v>
      </c>
      <c r="I39" s="82">
        <v>20656</v>
      </c>
      <c r="J39" s="82">
        <f t="shared" si="0"/>
        <v>1362801</v>
      </c>
      <c r="K39" s="82">
        <f t="shared" si="1"/>
        <v>12649</v>
      </c>
    </row>
    <row r="40" spans="1:11" x14ac:dyDescent="0.25">
      <c r="B40" s="81" t="s">
        <v>130</v>
      </c>
      <c r="C40" s="81" t="str">
        <f t="shared" si="2"/>
        <v>2007-11</v>
      </c>
      <c r="D40" s="86" t="s">
        <v>125</v>
      </c>
      <c r="E40" s="81" t="s">
        <v>126</v>
      </c>
      <c r="F40" s="82">
        <v>1823134</v>
      </c>
      <c r="G40" s="82">
        <v>27152</v>
      </c>
      <c r="H40" s="82">
        <v>839638</v>
      </c>
      <c r="I40" s="82">
        <v>16978</v>
      </c>
      <c r="J40" s="82">
        <f t="shared" si="0"/>
        <v>983496</v>
      </c>
      <c r="K40" s="82">
        <f t="shared" si="1"/>
        <v>10174</v>
      </c>
    </row>
    <row r="41" spans="1:11" x14ac:dyDescent="0.25">
      <c r="B41" s="81" t="s">
        <v>130</v>
      </c>
      <c r="C41" s="81" t="str">
        <f t="shared" si="2"/>
        <v>2007-12</v>
      </c>
      <c r="D41" s="86" t="s">
        <v>127</v>
      </c>
      <c r="E41" s="81" t="s">
        <v>128</v>
      </c>
      <c r="F41" s="82">
        <v>2490669</v>
      </c>
      <c r="G41" s="82">
        <v>23238</v>
      </c>
      <c r="H41" s="82">
        <v>1016682</v>
      </c>
      <c r="I41" s="82">
        <v>13763</v>
      </c>
      <c r="J41" s="82">
        <f t="shared" si="0"/>
        <v>1473987</v>
      </c>
      <c r="K41" s="82">
        <f t="shared" si="1"/>
        <v>9475</v>
      </c>
    </row>
    <row r="42" spans="1:11" x14ac:dyDescent="0.25">
      <c r="A42" s="81" t="s">
        <v>131</v>
      </c>
      <c r="B42" s="81" t="s">
        <v>131</v>
      </c>
      <c r="C42" s="81" t="str">
        <f t="shared" si="2"/>
        <v>2008-1</v>
      </c>
      <c r="D42" s="86" t="s">
        <v>106</v>
      </c>
      <c r="E42" s="81" t="s">
        <v>107</v>
      </c>
      <c r="F42" s="82">
        <v>3022923</v>
      </c>
      <c r="G42" s="82">
        <v>20717</v>
      </c>
      <c r="H42" s="82">
        <v>1306384</v>
      </c>
      <c r="I42" s="82">
        <v>12201</v>
      </c>
      <c r="J42" s="82">
        <f t="shared" si="0"/>
        <v>1716539</v>
      </c>
      <c r="K42" s="82">
        <f t="shared" si="1"/>
        <v>8516</v>
      </c>
    </row>
    <row r="43" spans="1:11" x14ac:dyDescent="0.25">
      <c r="B43" s="81" t="s">
        <v>131</v>
      </c>
      <c r="C43" s="81" t="str">
        <f t="shared" si="2"/>
        <v>2008-2</v>
      </c>
      <c r="D43" s="86" t="s">
        <v>108</v>
      </c>
      <c r="E43" s="81" t="s">
        <v>109</v>
      </c>
      <c r="F43" s="82">
        <v>3529312</v>
      </c>
      <c r="G43" s="82">
        <v>24160</v>
      </c>
      <c r="H43" s="82">
        <v>1533151</v>
      </c>
      <c r="I43" s="82">
        <v>14190</v>
      </c>
      <c r="J43" s="82">
        <f t="shared" si="0"/>
        <v>1996161</v>
      </c>
      <c r="K43" s="82">
        <f t="shared" si="1"/>
        <v>9970</v>
      </c>
    </row>
    <row r="44" spans="1:11" x14ac:dyDescent="0.25">
      <c r="B44" s="81" t="s">
        <v>131</v>
      </c>
      <c r="C44" s="81" t="str">
        <f t="shared" si="2"/>
        <v>2008-3</v>
      </c>
      <c r="D44" s="86" t="s">
        <v>110</v>
      </c>
      <c r="E44" s="81" t="s">
        <v>111</v>
      </c>
      <c r="F44" s="82">
        <v>3588125</v>
      </c>
      <c r="G44" s="82">
        <v>28582</v>
      </c>
      <c r="H44" s="82">
        <v>1398586</v>
      </c>
      <c r="I44" s="82">
        <v>16845</v>
      </c>
      <c r="J44" s="82">
        <f t="shared" si="0"/>
        <v>2189539</v>
      </c>
      <c r="K44" s="82">
        <f t="shared" si="1"/>
        <v>11737</v>
      </c>
    </row>
    <row r="45" spans="1:11" x14ac:dyDescent="0.25">
      <c r="B45" s="81" t="s">
        <v>131</v>
      </c>
      <c r="C45" s="81" t="str">
        <f t="shared" si="2"/>
        <v>2008-4</v>
      </c>
      <c r="D45" s="86" t="s">
        <v>112</v>
      </c>
      <c r="E45" s="81" t="s">
        <v>113</v>
      </c>
      <c r="F45" s="82">
        <v>2389570</v>
      </c>
      <c r="G45" s="82">
        <v>28908</v>
      </c>
      <c r="H45" s="82">
        <v>998594</v>
      </c>
      <c r="I45" s="82">
        <v>17737</v>
      </c>
      <c r="J45" s="82">
        <f t="shared" si="0"/>
        <v>1390976</v>
      </c>
      <c r="K45" s="82">
        <f t="shared" si="1"/>
        <v>11171</v>
      </c>
    </row>
    <row r="46" spans="1:11" x14ac:dyDescent="0.25">
      <c r="B46" s="81" t="s">
        <v>131</v>
      </c>
      <c r="C46" s="81" t="str">
        <f t="shared" si="2"/>
        <v>2008-5</v>
      </c>
      <c r="D46" s="86" t="s">
        <v>114</v>
      </c>
      <c r="E46" s="81" t="s">
        <v>70</v>
      </c>
      <c r="F46" s="82">
        <v>2720033</v>
      </c>
      <c r="G46" s="82">
        <v>37516</v>
      </c>
      <c r="H46" s="82">
        <v>1109637</v>
      </c>
      <c r="I46" s="82">
        <v>23325</v>
      </c>
      <c r="J46" s="82">
        <f t="shared" si="0"/>
        <v>1610396</v>
      </c>
      <c r="K46" s="82">
        <f t="shared" si="1"/>
        <v>14191</v>
      </c>
    </row>
    <row r="47" spans="1:11" x14ac:dyDescent="0.25">
      <c r="B47" s="81" t="s">
        <v>131</v>
      </c>
      <c r="C47" s="81" t="str">
        <f t="shared" si="2"/>
        <v>2008-6</v>
      </c>
      <c r="D47" s="86" t="s">
        <v>115</v>
      </c>
      <c r="E47" s="81" t="s">
        <v>116</v>
      </c>
      <c r="F47" s="82">
        <v>3177138</v>
      </c>
      <c r="G47" s="82">
        <v>40436</v>
      </c>
      <c r="H47" s="82">
        <v>1229227</v>
      </c>
      <c r="I47" s="82">
        <v>23093</v>
      </c>
      <c r="J47" s="82">
        <f t="shared" si="0"/>
        <v>1947911</v>
      </c>
      <c r="K47" s="82">
        <f t="shared" si="1"/>
        <v>17343</v>
      </c>
    </row>
    <row r="48" spans="1:11" x14ac:dyDescent="0.25">
      <c r="B48" s="81" t="s">
        <v>131</v>
      </c>
      <c r="C48" s="81" t="str">
        <f t="shared" si="2"/>
        <v>2008-7</v>
      </c>
      <c r="D48" s="86" t="s">
        <v>117</v>
      </c>
      <c r="E48" s="81" t="s">
        <v>118</v>
      </c>
      <c r="F48" s="82">
        <v>4280339</v>
      </c>
      <c r="G48" s="82">
        <v>50499</v>
      </c>
      <c r="H48" s="82">
        <v>1782276</v>
      </c>
      <c r="I48" s="82">
        <v>29508</v>
      </c>
      <c r="J48" s="82">
        <f t="shared" si="0"/>
        <v>2498063</v>
      </c>
      <c r="K48" s="82">
        <f t="shared" si="1"/>
        <v>20991</v>
      </c>
    </row>
    <row r="49" spans="1:11" x14ac:dyDescent="0.25">
      <c r="B49" s="81" t="s">
        <v>131</v>
      </c>
      <c r="C49" s="81" t="str">
        <f t="shared" si="2"/>
        <v>2008-8</v>
      </c>
      <c r="D49" s="86" t="s">
        <v>119</v>
      </c>
      <c r="E49" s="81" t="s">
        <v>120</v>
      </c>
      <c r="F49" s="82">
        <v>4293523</v>
      </c>
      <c r="G49" s="82">
        <v>49941</v>
      </c>
      <c r="H49" s="82">
        <v>1711678</v>
      </c>
      <c r="I49" s="82">
        <v>28014</v>
      </c>
      <c r="J49" s="82">
        <f t="shared" si="0"/>
        <v>2581845</v>
      </c>
      <c r="K49" s="82">
        <f t="shared" si="1"/>
        <v>21927</v>
      </c>
    </row>
    <row r="50" spans="1:11" x14ac:dyDescent="0.25">
      <c r="B50" s="81" t="s">
        <v>131</v>
      </c>
      <c r="C50" s="81" t="str">
        <f t="shared" si="2"/>
        <v>2008-9</v>
      </c>
      <c r="D50" s="86" t="s">
        <v>121</v>
      </c>
      <c r="E50" s="81" t="s">
        <v>122</v>
      </c>
      <c r="F50" s="82">
        <v>3414007</v>
      </c>
      <c r="G50" s="82">
        <v>42395</v>
      </c>
      <c r="H50" s="82">
        <v>1563016</v>
      </c>
      <c r="I50" s="82">
        <v>26287</v>
      </c>
      <c r="J50" s="82">
        <f t="shared" si="0"/>
        <v>1850991</v>
      </c>
      <c r="K50" s="82">
        <f t="shared" si="1"/>
        <v>16108</v>
      </c>
    </row>
    <row r="51" spans="1:11" x14ac:dyDescent="0.25">
      <c r="B51" s="81" t="s">
        <v>131</v>
      </c>
      <c r="C51" s="81" t="str">
        <f t="shared" si="2"/>
        <v>2008-10</v>
      </c>
      <c r="D51" s="86" t="s">
        <v>123</v>
      </c>
      <c r="E51" s="81" t="s">
        <v>124</v>
      </c>
      <c r="F51" s="82">
        <v>2698200</v>
      </c>
      <c r="G51" s="82">
        <v>33582</v>
      </c>
      <c r="H51" s="82">
        <v>1351492</v>
      </c>
      <c r="I51" s="82">
        <v>20994</v>
      </c>
      <c r="J51" s="82">
        <f t="shared" si="0"/>
        <v>1346708</v>
      </c>
      <c r="K51" s="82">
        <f t="shared" si="1"/>
        <v>12588</v>
      </c>
    </row>
    <row r="52" spans="1:11" x14ac:dyDescent="0.25">
      <c r="B52" s="81" t="s">
        <v>131</v>
      </c>
      <c r="C52" s="81" t="str">
        <f t="shared" si="2"/>
        <v>2008-11</v>
      </c>
      <c r="D52" s="86" t="s">
        <v>125</v>
      </c>
      <c r="E52" s="81" t="s">
        <v>126</v>
      </c>
      <c r="F52" s="82">
        <v>1701598</v>
      </c>
      <c r="G52" s="82">
        <v>24457</v>
      </c>
      <c r="H52" s="82">
        <v>801042</v>
      </c>
      <c r="I52" s="82">
        <v>15394</v>
      </c>
      <c r="J52" s="82">
        <f t="shared" si="0"/>
        <v>900556</v>
      </c>
      <c r="K52" s="82">
        <f t="shared" si="1"/>
        <v>9063</v>
      </c>
    </row>
    <row r="53" spans="1:11" x14ac:dyDescent="0.25">
      <c r="B53" s="81" t="s">
        <v>131</v>
      </c>
      <c r="C53" s="81" t="str">
        <f t="shared" si="2"/>
        <v>2008-12</v>
      </c>
      <c r="D53" s="86" t="s">
        <v>127</v>
      </c>
      <c r="E53" s="81" t="s">
        <v>128</v>
      </c>
      <c r="F53" s="82">
        <v>2519001</v>
      </c>
      <c r="G53" s="82">
        <v>22568</v>
      </c>
      <c r="H53" s="82">
        <v>1040390</v>
      </c>
      <c r="I53" s="82">
        <v>13570</v>
      </c>
      <c r="J53" s="82">
        <f t="shared" si="0"/>
        <v>1478611</v>
      </c>
      <c r="K53" s="82">
        <f t="shared" si="1"/>
        <v>8998</v>
      </c>
    </row>
    <row r="54" spans="1:11" x14ac:dyDescent="0.25">
      <c r="A54" s="81" t="s">
        <v>132</v>
      </c>
      <c r="B54" s="81" t="s">
        <v>132</v>
      </c>
      <c r="C54" s="81" t="str">
        <f t="shared" si="2"/>
        <v>2009-1</v>
      </c>
      <c r="D54" s="86" t="s">
        <v>106</v>
      </c>
      <c r="E54" s="81" t="s">
        <v>107</v>
      </c>
      <c r="F54" s="82">
        <v>2892780</v>
      </c>
      <c r="G54" s="82">
        <v>19771</v>
      </c>
      <c r="H54" s="82">
        <v>1276705</v>
      </c>
      <c r="I54" s="82">
        <v>11978</v>
      </c>
      <c r="J54" s="82">
        <f t="shared" si="0"/>
        <v>1616075</v>
      </c>
      <c r="K54" s="82">
        <f t="shared" si="1"/>
        <v>7793</v>
      </c>
    </row>
    <row r="55" spans="1:11" x14ac:dyDescent="0.25">
      <c r="B55" s="81" t="s">
        <v>132</v>
      </c>
      <c r="C55" s="81" t="str">
        <f t="shared" si="2"/>
        <v>2009-2</v>
      </c>
      <c r="D55" s="86" t="s">
        <v>108</v>
      </c>
      <c r="E55" s="81" t="s">
        <v>109</v>
      </c>
      <c r="F55" s="82">
        <v>3193670</v>
      </c>
      <c r="G55" s="82">
        <v>24611</v>
      </c>
      <c r="H55" s="82">
        <v>1407631</v>
      </c>
      <c r="I55" s="82">
        <v>14680</v>
      </c>
      <c r="J55" s="82">
        <f t="shared" si="0"/>
        <v>1786039</v>
      </c>
      <c r="K55" s="82">
        <f t="shared" si="1"/>
        <v>9931</v>
      </c>
    </row>
    <row r="56" spans="1:11" x14ac:dyDescent="0.25">
      <c r="B56" s="81" t="s">
        <v>132</v>
      </c>
      <c r="C56" s="81" t="str">
        <f t="shared" si="2"/>
        <v>2009-3</v>
      </c>
      <c r="D56" s="86" t="s">
        <v>110</v>
      </c>
      <c r="E56" s="81" t="s">
        <v>111</v>
      </c>
      <c r="F56" s="82">
        <v>3092601</v>
      </c>
      <c r="G56" s="82">
        <v>25373</v>
      </c>
      <c r="H56" s="82">
        <v>1327000</v>
      </c>
      <c r="I56" s="82">
        <v>15342</v>
      </c>
      <c r="J56" s="82">
        <f t="shared" si="0"/>
        <v>1765601</v>
      </c>
      <c r="K56" s="82">
        <f t="shared" si="1"/>
        <v>10031</v>
      </c>
    </row>
    <row r="57" spans="1:11" x14ac:dyDescent="0.25">
      <c r="B57" s="81" t="s">
        <v>132</v>
      </c>
      <c r="C57" s="81" t="str">
        <f t="shared" si="2"/>
        <v>2009-4</v>
      </c>
      <c r="D57" s="86" t="s">
        <v>112</v>
      </c>
      <c r="E57" s="81" t="s">
        <v>113</v>
      </c>
      <c r="F57" s="82">
        <v>2444733</v>
      </c>
      <c r="G57" s="82">
        <v>28577</v>
      </c>
      <c r="H57" s="82">
        <v>1001664</v>
      </c>
      <c r="I57" s="82">
        <v>18041</v>
      </c>
      <c r="J57" s="82">
        <f t="shared" si="0"/>
        <v>1443069</v>
      </c>
      <c r="K57" s="82">
        <f t="shared" si="1"/>
        <v>10536</v>
      </c>
    </row>
    <row r="58" spans="1:11" x14ac:dyDescent="0.25">
      <c r="B58" s="81" t="s">
        <v>132</v>
      </c>
      <c r="C58" s="81" t="str">
        <f t="shared" si="2"/>
        <v>2009-5</v>
      </c>
      <c r="D58" s="86" t="s">
        <v>114</v>
      </c>
      <c r="E58" s="81" t="s">
        <v>70</v>
      </c>
      <c r="F58" s="82">
        <v>2438983</v>
      </c>
      <c r="G58" s="82">
        <v>37305</v>
      </c>
      <c r="H58" s="82">
        <v>1035632</v>
      </c>
      <c r="I58" s="82">
        <v>23685</v>
      </c>
      <c r="J58" s="82">
        <f t="shared" si="0"/>
        <v>1403351</v>
      </c>
      <c r="K58" s="82">
        <f t="shared" si="1"/>
        <v>13620</v>
      </c>
    </row>
    <row r="59" spans="1:11" x14ac:dyDescent="0.25">
      <c r="B59" s="81" t="s">
        <v>132</v>
      </c>
      <c r="C59" s="81" t="str">
        <f t="shared" si="2"/>
        <v>2009-6</v>
      </c>
      <c r="D59" s="86" t="s">
        <v>115</v>
      </c>
      <c r="E59" s="81" t="s">
        <v>116</v>
      </c>
      <c r="F59" s="82">
        <v>3033834</v>
      </c>
      <c r="G59" s="82">
        <v>36187</v>
      </c>
      <c r="H59" s="82">
        <v>1227721</v>
      </c>
      <c r="I59" s="82">
        <v>22548</v>
      </c>
      <c r="J59" s="82">
        <f t="shared" si="0"/>
        <v>1806113</v>
      </c>
      <c r="K59" s="82">
        <f t="shared" si="1"/>
        <v>13639</v>
      </c>
    </row>
    <row r="60" spans="1:11" x14ac:dyDescent="0.25">
      <c r="B60" s="81" t="s">
        <v>132</v>
      </c>
      <c r="C60" s="81" t="str">
        <f t="shared" si="2"/>
        <v>2009-7</v>
      </c>
      <c r="D60" s="86" t="s">
        <v>117</v>
      </c>
      <c r="E60" s="81" t="s">
        <v>118</v>
      </c>
      <c r="F60" s="82">
        <v>4070370</v>
      </c>
      <c r="G60" s="82">
        <v>48165</v>
      </c>
      <c r="H60" s="82">
        <v>1733205</v>
      </c>
      <c r="I60" s="82">
        <v>29446</v>
      </c>
      <c r="J60" s="82">
        <f t="shared" si="0"/>
        <v>2337165</v>
      </c>
      <c r="K60" s="82">
        <f t="shared" si="1"/>
        <v>18719</v>
      </c>
    </row>
    <row r="61" spans="1:11" x14ac:dyDescent="0.25">
      <c r="B61" s="81" t="s">
        <v>132</v>
      </c>
      <c r="C61" s="81" t="str">
        <f t="shared" si="2"/>
        <v>2009-8</v>
      </c>
      <c r="D61" s="86" t="s">
        <v>119</v>
      </c>
      <c r="E61" s="81" t="s">
        <v>120</v>
      </c>
      <c r="F61" s="82">
        <v>4156948</v>
      </c>
      <c r="G61" s="82">
        <v>49152</v>
      </c>
      <c r="H61" s="82">
        <v>1684221</v>
      </c>
      <c r="I61" s="82">
        <v>28332</v>
      </c>
      <c r="J61" s="82">
        <f t="shared" si="0"/>
        <v>2472727</v>
      </c>
      <c r="K61" s="82">
        <f t="shared" si="1"/>
        <v>20820</v>
      </c>
    </row>
    <row r="62" spans="1:11" x14ac:dyDescent="0.25">
      <c r="B62" s="81" t="s">
        <v>132</v>
      </c>
      <c r="C62" s="81" t="str">
        <f t="shared" si="2"/>
        <v>2009-9</v>
      </c>
      <c r="D62" s="86" t="s">
        <v>121</v>
      </c>
      <c r="E62" s="81" t="s">
        <v>122</v>
      </c>
      <c r="F62" s="82">
        <v>3415644</v>
      </c>
      <c r="G62" s="82">
        <v>41704</v>
      </c>
      <c r="H62" s="82">
        <v>1571127</v>
      </c>
      <c r="I62" s="82">
        <v>26140</v>
      </c>
      <c r="J62" s="82">
        <f t="shared" si="0"/>
        <v>1844517</v>
      </c>
      <c r="K62" s="82">
        <f t="shared" si="1"/>
        <v>15564</v>
      </c>
    </row>
    <row r="63" spans="1:11" x14ac:dyDescent="0.25">
      <c r="B63" s="81" t="s">
        <v>132</v>
      </c>
      <c r="C63" s="81" t="str">
        <f t="shared" si="2"/>
        <v>2009-10</v>
      </c>
      <c r="D63" s="86" t="s">
        <v>123</v>
      </c>
      <c r="E63" s="81" t="s">
        <v>124</v>
      </c>
      <c r="F63" s="82">
        <v>2645745</v>
      </c>
      <c r="G63" s="82">
        <v>34946</v>
      </c>
      <c r="H63" s="82">
        <v>1345400</v>
      </c>
      <c r="I63" s="82">
        <v>23305</v>
      </c>
      <c r="J63" s="82">
        <f t="shared" si="0"/>
        <v>1300345</v>
      </c>
      <c r="K63" s="82">
        <f t="shared" si="1"/>
        <v>11641</v>
      </c>
    </row>
    <row r="64" spans="1:11" x14ac:dyDescent="0.25">
      <c r="B64" s="81" t="s">
        <v>132</v>
      </c>
      <c r="C64" s="81" t="str">
        <f t="shared" si="2"/>
        <v>2009-11</v>
      </c>
      <c r="D64" s="86" t="s">
        <v>125</v>
      </c>
      <c r="E64" s="81" t="s">
        <v>126</v>
      </c>
      <c r="F64" s="82">
        <v>1696201</v>
      </c>
      <c r="G64" s="82">
        <v>24400</v>
      </c>
      <c r="H64" s="82">
        <v>781712</v>
      </c>
      <c r="I64" s="82">
        <v>15932</v>
      </c>
      <c r="J64" s="82">
        <f t="shared" si="0"/>
        <v>914489</v>
      </c>
      <c r="K64" s="82">
        <f t="shared" si="1"/>
        <v>8468</v>
      </c>
    </row>
    <row r="65" spans="1:11" x14ac:dyDescent="0.25">
      <c r="B65" s="81" t="s">
        <v>132</v>
      </c>
      <c r="C65" s="81" t="str">
        <f t="shared" si="2"/>
        <v>2009-12</v>
      </c>
      <c r="D65" s="86" t="s">
        <v>127</v>
      </c>
      <c r="E65" s="81" t="s">
        <v>128</v>
      </c>
      <c r="F65" s="82">
        <v>2507384</v>
      </c>
      <c r="G65" s="82">
        <v>22706</v>
      </c>
      <c r="H65" s="82">
        <v>1032450</v>
      </c>
      <c r="I65" s="82">
        <v>14237</v>
      </c>
      <c r="J65" s="82">
        <f t="shared" si="0"/>
        <v>1474934</v>
      </c>
      <c r="K65" s="82">
        <f t="shared" si="1"/>
        <v>8469</v>
      </c>
    </row>
    <row r="66" spans="1:11" x14ac:dyDescent="0.25">
      <c r="A66" s="81" t="s">
        <v>133</v>
      </c>
      <c r="B66" s="81" t="s">
        <v>133</v>
      </c>
      <c r="C66" s="81" t="str">
        <f t="shared" si="2"/>
        <v>2010-1</v>
      </c>
      <c r="D66" s="86" t="s">
        <v>106</v>
      </c>
      <c r="E66" s="81" t="s">
        <v>107</v>
      </c>
      <c r="F66" s="82">
        <v>2824863</v>
      </c>
      <c r="G66" s="82">
        <v>20088</v>
      </c>
      <c r="H66" s="82">
        <v>1251024</v>
      </c>
      <c r="I66" s="82">
        <v>12689</v>
      </c>
      <c r="J66" s="82">
        <f t="shared" ref="J66:J124" si="3">F66-H66</f>
        <v>1573839</v>
      </c>
      <c r="K66" s="82">
        <f t="shared" ref="K66:K124" si="4">G66-I66</f>
        <v>7399</v>
      </c>
    </row>
    <row r="67" spans="1:11" x14ac:dyDescent="0.25">
      <c r="B67" s="81" t="s">
        <v>133</v>
      </c>
      <c r="C67" s="81" t="str">
        <f t="shared" si="2"/>
        <v>2010-2</v>
      </c>
      <c r="D67" s="86" t="s">
        <v>108</v>
      </c>
      <c r="E67" s="81" t="s">
        <v>109</v>
      </c>
      <c r="F67" s="82">
        <v>3257066</v>
      </c>
      <c r="G67" s="82">
        <v>23916</v>
      </c>
      <c r="H67" s="82">
        <v>1489928</v>
      </c>
      <c r="I67" s="82">
        <v>14563</v>
      </c>
      <c r="J67" s="82">
        <f t="shared" si="3"/>
        <v>1767138</v>
      </c>
      <c r="K67" s="82">
        <f t="shared" si="4"/>
        <v>9353</v>
      </c>
    </row>
    <row r="68" spans="1:11" x14ac:dyDescent="0.25">
      <c r="B68" s="81" t="s">
        <v>133</v>
      </c>
      <c r="C68" s="81" t="str">
        <f t="shared" si="2"/>
        <v>2010-3</v>
      </c>
      <c r="D68" s="86" t="s">
        <v>110</v>
      </c>
      <c r="E68" s="81" t="s">
        <v>111</v>
      </c>
      <c r="F68" s="82">
        <v>3249889</v>
      </c>
      <c r="G68" s="82">
        <v>26110</v>
      </c>
      <c r="H68" s="82">
        <v>1377560</v>
      </c>
      <c r="I68" s="82">
        <v>16340</v>
      </c>
      <c r="J68" s="82">
        <f t="shared" si="3"/>
        <v>1872329</v>
      </c>
      <c r="K68" s="82">
        <f t="shared" si="4"/>
        <v>9770</v>
      </c>
    </row>
    <row r="69" spans="1:11" x14ac:dyDescent="0.25">
      <c r="B69" s="81" t="s">
        <v>133</v>
      </c>
      <c r="C69" s="81" t="str">
        <f t="shared" si="2"/>
        <v>2010-4</v>
      </c>
      <c r="D69" s="86" t="s">
        <v>112</v>
      </c>
      <c r="E69" s="81" t="s">
        <v>113</v>
      </c>
      <c r="F69" s="82">
        <v>2397071</v>
      </c>
      <c r="G69" s="82">
        <v>28638</v>
      </c>
      <c r="H69" s="82">
        <v>1041679</v>
      </c>
      <c r="I69" s="82">
        <v>18939</v>
      </c>
      <c r="J69" s="82">
        <f t="shared" si="3"/>
        <v>1355392</v>
      </c>
      <c r="K69" s="82">
        <f t="shared" si="4"/>
        <v>9699</v>
      </c>
    </row>
    <row r="70" spans="1:11" x14ac:dyDescent="0.25">
      <c r="B70" s="81" t="s">
        <v>133</v>
      </c>
      <c r="C70" s="81" t="str">
        <f t="shared" si="2"/>
        <v>2010-5</v>
      </c>
      <c r="D70" s="86" t="s">
        <v>114</v>
      </c>
      <c r="E70" s="81" t="s">
        <v>70</v>
      </c>
      <c r="F70" s="82">
        <v>2517362</v>
      </c>
      <c r="G70" s="82">
        <v>37201</v>
      </c>
      <c r="H70" s="82">
        <v>1055911</v>
      </c>
      <c r="I70" s="82">
        <v>24364</v>
      </c>
      <c r="J70" s="82">
        <f t="shared" si="3"/>
        <v>1461451</v>
      </c>
      <c r="K70" s="82">
        <f t="shared" si="4"/>
        <v>12837</v>
      </c>
    </row>
    <row r="71" spans="1:11" x14ac:dyDescent="0.25">
      <c r="B71" s="81" t="s">
        <v>133</v>
      </c>
      <c r="C71" s="81" t="str">
        <f t="shared" ref="C71:C134" si="5">CONCATENATE(B71,"-",D71)</f>
        <v>2010-6</v>
      </c>
      <c r="D71" s="86" t="s">
        <v>115</v>
      </c>
      <c r="E71" s="81" t="s">
        <v>116</v>
      </c>
      <c r="F71" s="82">
        <v>3222920</v>
      </c>
      <c r="G71" s="82">
        <v>38844</v>
      </c>
      <c r="H71" s="82">
        <v>1281536</v>
      </c>
      <c r="I71" s="82">
        <v>25565</v>
      </c>
      <c r="J71" s="82">
        <f t="shared" si="3"/>
        <v>1941384</v>
      </c>
      <c r="K71" s="82">
        <f t="shared" si="4"/>
        <v>13279</v>
      </c>
    </row>
    <row r="72" spans="1:11" x14ac:dyDescent="0.25">
      <c r="B72" s="81" t="s">
        <v>133</v>
      </c>
      <c r="C72" s="81" t="str">
        <f t="shared" si="5"/>
        <v>2010-7</v>
      </c>
      <c r="D72" s="86" t="s">
        <v>117</v>
      </c>
      <c r="E72" s="81" t="s">
        <v>118</v>
      </c>
      <c r="F72" s="82">
        <v>4279435</v>
      </c>
      <c r="G72" s="82">
        <v>48381</v>
      </c>
      <c r="H72" s="82">
        <v>1786678</v>
      </c>
      <c r="I72" s="82">
        <v>31436</v>
      </c>
      <c r="J72" s="82">
        <f t="shared" si="3"/>
        <v>2492757</v>
      </c>
      <c r="K72" s="82">
        <f t="shared" si="4"/>
        <v>16945</v>
      </c>
    </row>
    <row r="73" spans="1:11" x14ac:dyDescent="0.25">
      <c r="B73" s="81" t="s">
        <v>133</v>
      </c>
      <c r="C73" s="81" t="str">
        <f t="shared" si="5"/>
        <v>2010-8</v>
      </c>
      <c r="D73" s="86" t="s">
        <v>119</v>
      </c>
      <c r="E73" s="81" t="s">
        <v>120</v>
      </c>
      <c r="F73" s="82">
        <v>4117394</v>
      </c>
      <c r="G73" s="82">
        <v>48180</v>
      </c>
      <c r="H73" s="82">
        <v>1675779</v>
      </c>
      <c r="I73" s="82">
        <v>27987</v>
      </c>
      <c r="J73" s="82">
        <f t="shared" si="3"/>
        <v>2441615</v>
      </c>
      <c r="K73" s="82">
        <f t="shared" si="4"/>
        <v>20193</v>
      </c>
    </row>
    <row r="74" spans="1:11" x14ac:dyDescent="0.25">
      <c r="B74" s="81" t="s">
        <v>133</v>
      </c>
      <c r="C74" s="81" t="str">
        <f t="shared" si="5"/>
        <v>2010-9</v>
      </c>
      <c r="D74" s="86" t="s">
        <v>121</v>
      </c>
      <c r="E74" s="81" t="s">
        <v>122</v>
      </c>
      <c r="F74" s="82">
        <v>3461857</v>
      </c>
      <c r="G74" s="82">
        <v>43789</v>
      </c>
      <c r="H74" s="82">
        <v>1558102</v>
      </c>
      <c r="I74" s="82">
        <v>29744</v>
      </c>
      <c r="J74" s="82">
        <f t="shared" si="3"/>
        <v>1903755</v>
      </c>
      <c r="K74" s="82">
        <f t="shared" si="4"/>
        <v>14045</v>
      </c>
    </row>
    <row r="75" spans="1:11" x14ac:dyDescent="0.25">
      <c r="B75" s="81" t="s">
        <v>133</v>
      </c>
      <c r="C75" s="81" t="str">
        <f t="shared" si="5"/>
        <v>2010-10</v>
      </c>
      <c r="D75" s="86" t="s">
        <v>123</v>
      </c>
      <c r="E75" s="81" t="s">
        <v>124</v>
      </c>
      <c r="F75" s="82">
        <v>2678652</v>
      </c>
      <c r="G75" s="82">
        <v>37638</v>
      </c>
      <c r="H75" s="82">
        <v>1369500</v>
      </c>
      <c r="I75" s="82">
        <v>25930</v>
      </c>
      <c r="J75" s="82">
        <f t="shared" si="3"/>
        <v>1309152</v>
      </c>
      <c r="K75" s="82">
        <f t="shared" si="4"/>
        <v>11708</v>
      </c>
    </row>
    <row r="76" spans="1:11" x14ac:dyDescent="0.25">
      <c r="B76" s="81" t="s">
        <v>133</v>
      </c>
      <c r="C76" s="81" t="str">
        <f t="shared" si="5"/>
        <v>2010-11</v>
      </c>
      <c r="D76" s="86" t="s">
        <v>125</v>
      </c>
      <c r="E76" s="81" t="s">
        <v>126</v>
      </c>
      <c r="F76" s="82">
        <v>1776454</v>
      </c>
      <c r="G76" s="82">
        <v>26981</v>
      </c>
      <c r="H76" s="82">
        <v>818343</v>
      </c>
      <c r="I76" s="82">
        <v>17446</v>
      </c>
      <c r="J76" s="82">
        <f t="shared" si="3"/>
        <v>958111</v>
      </c>
      <c r="K76" s="82">
        <f t="shared" si="4"/>
        <v>9535</v>
      </c>
    </row>
    <row r="77" spans="1:11" x14ac:dyDescent="0.25">
      <c r="B77" s="81" t="s">
        <v>133</v>
      </c>
      <c r="C77" s="81" t="str">
        <f t="shared" si="5"/>
        <v>2010-12</v>
      </c>
      <c r="D77" s="86" t="s">
        <v>127</v>
      </c>
      <c r="E77" s="81" t="s">
        <v>128</v>
      </c>
      <c r="F77" s="82">
        <v>2424849</v>
      </c>
      <c r="G77" s="82">
        <v>23330</v>
      </c>
      <c r="H77" s="82">
        <v>1059264</v>
      </c>
      <c r="I77" s="82">
        <v>14318</v>
      </c>
      <c r="J77" s="82">
        <f t="shared" si="3"/>
        <v>1365585</v>
      </c>
      <c r="K77" s="82">
        <f t="shared" si="4"/>
        <v>9012</v>
      </c>
    </row>
    <row r="78" spans="1:11" x14ac:dyDescent="0.25">
      <c r="A78" s="81" t="s">
        <v>134</v>
      </c>
      <c r="B78" s="81" t="s">
        <v>134</v>
      </c>
      <c r="C78" s="81" t="str">
        <f t="shared" si="5"/>
        <v>2011-1</v>
      </c>
      <c r="D78" s="86" t="s">
        <v>106</v>
      </c>
      <c r="E78" s="81" t="s">
        <v>107</v>
      </c>
      <c r="F78" s="82">
        <v>2884526</v>
      </c>
      <c r="G78" s="82">
        <v>23964</v>
      </c>
      <c r="H78" s="82">
        <v>1299990</v>
      </c>
      <c r="I78" s="82">
        <v>15210</v>
      </c>
      <c r="J78" s="82">
        <f t="shared" si="3"/>
        <v>1584536</v>
      </c>
      <c r="K78" s="82">
        <f t="shared" si="4"/>
        <v>8754</v>
      </c>
    </row>
    <row r="79" spans="1:11" x14ac:dyDescent="0.25">
      <c r="B79" s="81" t="s">
        <v>134</v>
      </c>
      <c r="C79" s="81" t="str">
        <f t="shared" si="5"/>
        <v>2011-2</v>
      </c>
      <c r="D79" s="86" t="s">
        <v>108</v>
      </c>
      <c r="E79" s="81" t="s">
        <v>109</v>
      </c>
      <c r="F79" s="82">
        <v>3013325</v>
      </c>
      <c r="G79" s="82">
        <v>25344</v>
      </c>
      <c r="H79" s="82">
        <v>1397185</v>
      </c>
      <c r="I79" s="82">
        <v>16422</v>
      </c>
      <c r="J79" s="82">
        <f t="shared" si="3"/>
        <v>1616140</v>
      </c>
      <c r="K79" s="82">
        <f t="shared" si="4"/>
        <v>8922</v>
      </c>
    </row>
    <row r="80" spans="1:11" x14ac:dyDescent="0.25">
      <c r="B80" s="81" t="s">
        <v>134</v>
      </c>
      <c r="C80" s="81" t="str">
        <f t="shared" si="5"/>
        <v>2011-3</v>
      </c>
      <c r="D80" s="86" t="s">
        <v>110</v>
      </c>
      <c r="E80" s="81" t="s">
        <v>111</v>
      </c>
      <c r="F80" s="82">
        <v>3327747</v>
      </c>
      <c r="G80" s="82">
        <v>30162</v>
      </c>
      <c r="H80" s="82">
        <v>1432555</v>
      </c>
      <c r="I80" s="82">
        <v>19937</v>
      </c>
      <c r="J80" s="82">
        <f t="shared" si="3"/>
        <v>1895192</v>
      </c>
      <c r="K80" s="82">
        <f t="shared" si="4"/>
        <v>10225</v>
      </c>
    </row>
    <row r="81" spans="1:11" x14ac:dyDescent="0.25">
      <c r="B81" s="81" t="s">
        <v>134</v>
      </c>
      <c r="C81" s="81" t="str">
        <f t="shared" si="5"/>
        <v>2011-4</v>
      </c>
      <c r="D81" s="86" t="s">
        <v>112</v>
      </c>
      <c r="E81" s="81" t="s">
        <v>113</v>
      </c>
      <c r="F81" s="82">
        <v>2410628</v>
      </c>
      <c r="G81" s="82">
        <v>31069</v>
      </c>
      <c r="H81" s="82">
        <v>1066079</v>
      </c>
      <c r="I81" s="82">
        <v>20822</v>
      </c>
      <c r="J81" s="82">
        <f t="shared" si="3"/>
        <v>1344549</v>
      </c>
      <c r="K81" s="82">
        <f t="shared" si="4"/>
        <v>10247</v>
      </c>
    </row>
    <row r="82" spans="1:11" x14ac:dyDescent="0.25">
      <c r="B82" s="81" t="s">
        <v>134</v>
      </c>
      <c r="C82" s="81" t="str">
        <f t="shared" si="5"/>
        <v>2011-5</v>
      </c>
      <c r="D82" s="86" t="s">
        <v>114</v>
      </c>
      <c r="E82" s="81" t="s">
        <v>70</v>
      </c>
      <c r="F82" s="82">
        <v>2505390</v>
      </c>
      <c r="G82" s="82">
        <v>36833</v>
      </c>
      <c r="H82" s="82">
        <v>1013910</v>
      </c>
      <c r="I82" s="82">
        <v>24296</v>
      </c>
      <c r="J82" s="82">
        <f t="shared" si="3"/>
        <v>1491480</v>
      </c>
      <c r="K82" s="82">
        <f t="shared" si="4"/>
        <v>12537</v>
      </c>
    </row>
    <row r="83" spans="1:11" x14ac:dyDescent="0.25">
      <c r="B83" s="81" t="s">
        <v>134</v>
      </c>
      <c r="C83" s="81" t="str">
        <f t="shared" si="5"/>
        <v>2011-6</v>
      </c>
      <c r="D83" s="86" t="s">
        <v>115</v>
      </c>
      <c r="E83" s="81" t="s">
        <v>116</v>
      </c>
      <c r="F83" s="82">
        <v>3321145</v>
      </c>
      <c r="G83" s="82">
        <v>43995</v>
      </c>
      <c r="H83" s="82">
        <v>1364328</v>
      </c>
      <c r="I83" s="82">
        <v>28861</v>
      </c>
      <c r="J83" s="82">
        <f t="shared" si="3"/>
        <v>1956817</v>
      </c>
      <c r="K83" s="82">
        <f t="shared" si="4"/>
        <v>15134</v>
      </c>
    </row>
    <row r="84" spans="1:11" x14ac:dyDescent="0.25">
      <c r="B84" s="81" t="s">
        <v>134</v>
      </c>
      <c r="C84" s="81" t="str">
        <f t="shared" si="5"/>
        <v>2011-7</v>
      </c>
      <c r="D84" s="86" t="s">
        <v>117</v>
      </c>
      <c r="E84" s="81" t="s">
        <v>118</v>
      </c>
      <c r="F84" s="82">
        <v>4140223</v>
      </c>
      <c r="G84" s="82">
        <v>51021</v>
      </c>
      <c r="H84" s="82">
        <v>1739900</v>
      </c>
      <c r="I84" s="82">
        <v>32088</v>
      </c>
      <c r="J84" s="82">
        <f t="shared" si="3"/>
        <v>2400323</v>
      </c>
      <c r="K84" s="82">
        <f t="shared" si="4"/>
        <v>18933</v>
      </c>
    </row>
    <row r="85" spans="1:11" x14ac:dyDescent="0.25">
      <c r="B85" s="81" t="s">
        <v>134</v>
      </c>
      <c r="C85" s="81" t="str">
        <f t="shared" si="5"/>
        <v>2011-8</v>
      </c>
      <c r="D85" s="86" t="s">
        <v>119</v>
      </c>
      <c r="E85" s="81" t="s">
        <v>120</v>
      </c>
      <c r="F85" s="82">
        <v>3863314</v>
      </c>
      <c r="G85" s="82">
        <v>49169</v>
      </c>
      <c r="H85" s="82">
        <v>1649836</v>
      </c>
      <c r="I85" s="82">
        <v>31260</v>
      </c>
      <c r="J85" s="82">
        <f t="shared" si="3"/>
        <v>2213478</v>
      </c>
      <c r="K85" s="82">
        <f t="shared" si="4"/>
        <v>17909</v>
      </c>
    </row>
    <row r="86" spans="1:11" x14ac:dyDescent="0.25">
      <c r="B86" s="81" t="s">
        <v>134</v>
      </c>
      <c r="C86" s="81" t="str">
        <f t="shared" si="5"/>
        <v>2011-9</v>
      </c>
      <c r="D86" s="86" t="s">
        <v>121</v>
      </c>
      <c r="E86" s="81" t="s">
        <v>122</v>
      </c>
      <c r="F86" s="82">
        <v>3335286</v>
      </c>
      <c r="G86" s="82">
        <v>45344</v>
      </c>
      <c r="H86" s="82">
        <v>1556197</v>
      </c>
      <c r="I86" s="82">
        <v>29048</v>
      </c>
      <c r="J86" s="82">
        <f t="shared" si="3"/>
        <v>1779089</v>
      </c>
      <c r="K86" s="82">
        <f t="shared" si="4"/>
        <v>16296</v>
      </c>
    </row>
    <row r="87" spans="1:11" x14ac:dyDescent="0.25">
      <c r="B87" s="81" t="s">
        <v>134</v>
      </c>
      <c r="C87" s="81" t="str">
        <f t="shared" si="5"/>
        <v>2011-10</v>
      </c>
      <c r="D87" s="86" t="s">
        <v>123</v>
      </c>
      <c r="E87" s="81" t="s">
        <v>124</v>
      </c>
      <c r="F87" s="82">
        <v>2599628</v>
      </c>
      <c r="G87" s="82">
        <v>39184</v>
      </c>
      <c r="H87" s="82">
        <v>1346371</v>
      </c>
      <c r="I87" s="82">
        <v>26376</v>
      </c>
      <c r="J87" s="82">
        <f t="shared" si="3"/>
        <v>1253257</v>
      </c>
      <c r="K87" s="82">
        <f t="shared" si="4"/>
        <v>12808</v>
      </c>
    </row>
    <row r="88" spans="1:11" x14ac:dyDescent="0.25">
      <c r="B88" s="81" t="s">
        <v>134</v>
      </c>
      <c r="C88" s="81" t="str">
        <f t="shared" si="5"/>
        <v>2011-11</v>
      </c>
      <c r="D88" s="86" t="s">
        <v>125</v>
      </c>
      <c r="E88" s="81" t="s">
        <v>126</v>
      </c>
      <c r="F88" s="82">
        <v>1778576</v>
      </c>
      <c r="G88" s="82">
        <v>30162</v>
      </c>
      <c r="H88" s="82">
        <v>838333</v>
      </c>
      <c r="I88" s="82">
        <v>18170</v>
      </c>
      <c r="J88" s="82">
        <f t="shared" si="3"/>
        <v>940243</v>
      </c>
      <c r="K88" s="82">
        <f t="shared" si="4"/>
        <v>11992</v>
      </c>
    </row>
    <row r="89" spans="1:11" x14ac:dyDescent="0.25">
      <c r="B89" s="81" t="s">
        <v>134</v>
      </c>
      <c r="C89" s="81" t="str">
        <f t="shared" si="5"/>
        <v>2011-12</v>
      </c>
      <c r="D89" s="86" t="s">
        <v>127</v>
      </c>
      <c r="E89" s="81" t="s">
        <v>128</v>
      </c>
      <c r="F89" s="82">
        <v>2306468</v>
      </c>
      <c r="G89" s="82">
        <v>24297</v>
      </c>
      <c r="H89" s="82">
        <v>1047683</v>
      </c>
      <c r="I89" s="82">
        <v>14833</v>
      </c>
      <c r="J89" s="82">
        <f t="shared" si="3"/>
        <v>1258785</v>
      </c>
      <c r="K89" s="82">
        <f t="shared" si="4"/>
        <v>9464</v>
      </c>
    </row>
    <row r="90" spans="1:11" x14ac:dyDescent="0.25">
      <c r="A90" s="81" t="s">
        <v>135</v>
      </c>
      <c r="B90" s="81" t="s">
        <v>135</v>
      </c>
      <c r="C90" s="81" t="str">
        <f t="shared" si="5"/>
        <v>2012-1</v>
      </c>
      <c r="D90" s="86" t="s">
        <v>106</v>
      </c>
      <c r="E90" s="81" t="s">
        <v>107</v>
      </c>
      <c r="F90" s="82">
        <v>2763813</v>
      </c>
      <c r="G90" s="82">
        <v>26333</v>
      </c>
      <c r="H90" s="82">
        <v>1310349</v>
      </c>
      <c r="I90" s="82">
        <v>15960</v>
      </c>
      <c r="J90" s="82">
        <f t="shared" si="3"/>
        <v>1453464</v>
      </c>
      <c r="K90" s="82">
        <f t="shared" si="4"/>
        <v>10373</v>
      </c>
    </row>
    <row r="91" spans="1:11" x14ac:dyDescent="0.25">
      <c r="B91" s="81" t="s">
        <v>135</v>
      </c>
      <c r="C91" s="81" t="str">
        <f t="shared" si="5"/>
        <v>2012-2</v>
      </c>
      <c r="D91" s="86" t="s">
        <v>108</v>
      </c>
      <c r="E91" s="81" t="s">
        <v>109</v>
      </c>
      <c r="F91" s="82">
        <v>3080789</v>
      </c>
      <c r="G91" s="82">
        <v>30955</v>
      </c>
      <c r="H91" s="82">
        <v>1511182</v>
      </c>
      <c r="I91" s="82">
        <v>19512</v>
      </c>
      <c r="J91" s="82">
        <f t="shared" si="3"/>
        <v>1569607</v>
      </c>
      <c r="K91" s="82">
        <f t="shared" si="4"/>
        <v>11443</v>
      </c>
    </row>
    <row r="92" spans="1:11" x14ac:dyDescent="0.25">
      <c r="B92" s="81" t="s">
        <v>135</v>
      </c>
      <c r="C92" s="81" t="str">
        <f t="shared" si="5"/>
        <v>2012-3</v>
      </c>
      <c r="D92" s="86" t="s">
        <v>110</v>
      </c>
      <c r="E92" s="81" t="s">
        <v>111</v>
      </c>
      <c r="F92" s="82">
        <v>3063085</v>
      </c>
      <c r="G92" s="82">
        <v>32229</v>
      </c>
      <c r="H92" s="82">
        <v>1400550</v>
      </c>
      <c r="I92" s="82">
        <v>19515</v>
      </c>
      <c r="J92" s="82">
        <f t="shared" si="3"/>
        <v>1662535</v>
      </c>
      <c r="K92" s="82">
        <f t="shared" si="4"/>
        <v>12714</v>
      </c>
    </row>
    <row r="93" spans="1:11" x14ac:dyDescent="0.25">
      <c r="B93" s="81" t="s">
        <v>135</v>
      </c>
      <c r="C93" s="81" t="str">
        <f t="shared" si="5"/>
        <v>2012-4</v>
      </c>
      <c r="D93" s="86" t="s">
        <v>112</v>
      </c>
      <c r="E93" s="81" t="s">
        <v>113</v>
      </c>
      <c r="F93" s="82">
        <v>2293112</v>
      </c>
      <c r="G93" s="82">
        <v>34341</v>
      </c>
      <c r="H93" s="82">
        <v>991591</v>
      </c>
      <c r="I93" s="82">
        <v>20962</v>
      </c>
      <c r="J93" s="82">
        <f t="shared" si="3"/>
        <v>1301521</v>
      </c>
      <c r="K93" s="82">
        <f t="shared" si="4"/>
        <v>13379</v>
      </c>
    </row>
    <row r="94" spans="1:11" x14ac:dyDescent="0.25">
      <c r="B94" s="81" t="s">
        <v>135</v>
      </c>
      <c r="C94" s="81" t="str">
        <f t="shared" si="5"/>
        <v>2012-5</v>
      </c>
      <c r="D94" s="86" t="s">
        <v>114</v>
      </c>
      <c r="E94" s="81" t="s">
        <v>70</v>
      </c>
      <c r="F94" s="82">
        <v>2522499</v>
      </c>
      <c r="G94" s="82">
        <v>43146</v>
      </c>
      <c r="H94" s="82">
        <v>1050751</v>
      </c>
      <c r="I94" s="82">
        <v>29008</v>
      </c>
      <c r="J94" s="82">
        <f t="shared" si="3"/>
        <v>1471748</v>
      </c>
      <c r="K94" s="82">
        <f t="shared" si="4"/>
        <v>14138</v>
      </c>
    </row>
    <row r="95" spans="1:11" x14ac:dyDescent="0.25">
      <c r="B95" s="81" t="s">
        <v>135</v>
      </c>
      <c r="C95" s="81" t="str">
        <f t="shared" si="5"/>
        <v>2012-6</v>
      </c>
      <c r="D95" s="86" t="s">
        <v>115</v>
      </c>
      <c r="E95" s="81" t="s">
        <v>116</v>
      </c>
      <c r="F95" s="82">
        <v>3142502</v>
      </c>
      <c r="G95" s="82">
        <v>44771</v>
      </c>
      <c r="H95" s="82">
        <v>1293865</v>
      </c>
      <c r="I95" s="82">
        <v>28875</v>
      </c>
      <c r="J95" s="82">
        <f t="shared" si="3"/>
        <v>1848637</v>
      </c>
      <c r="K95" s="82">
        <f t="shared" si="4"/>
        <v>15896</v>
      </c>
    </row>
    <row r="96" spans="1:11" x14ac:dyDescent="0.25">
      <c r="B96" s="81" t="s">
        <v>135</v>
      </c>
      <c r="C96" s="81" t="str">
        <f t="shared" si="5"/>
        <v>2012-7</v>
      </c>
      <c r="D96" s="86" t="s">
        <v>117</v>
      </c>
      <c r="E96" s="81" t="s">
        <v>118</v>
      </c>
      <c r="F96" s="82">
        <v>3854837</v>
      </c>
      <c r="G96" s="82">
        <v>49350</v>
      </c>
      <c r="H96" s="82">
        <v>1664782</v>
      </c>
      <c r="I96" s="82">
        <v>31405</v>
      </c>
      <c r="J96" s="82">
        <f t="shared" si="3"/>
        <v>2190055</v>
      </c>
      <c r="K96" s="82">
        <f t="shared" si="4"/>
        <v>17945</v>
      </c>
    </row>
    <row r="97" spans="1:11" x14ac:dyDescent="0.25">
      <c r="B97" s="81" t="s">
        <v>135</v>
      </c>
      <c r="C97" s="81" t="str">
        <f t="shared" si="5"/>
        <v>2012-8</v>
      </c>
      <c r="D97" s="86" t="s">
        <v>119</v>
      </c>
      <c r="E97" s="81" t="s">
        <v>120</v>
      </c>
      <c r="F97" s="82">
        <v>3870915</v>
      </c>
      <c r="G97" s="82">
        <v>52544</v>
      </c>
      <c r="H97" s="82">
        <v>1669983</v>
      </c>
      <c r="I97" s="82">
        <v>31816</v>
      </c>
      <c r="J97" s="82">
        <f t="shared" si="3"/>
        <v>2200932</v>
      </c>
      <c r="K97" s="82">
        <f t="shared" si="4"/>
        <v>20728</v>
      </c>
    </row>
    <row r="98" spans="1:11" x14ac:dyDescent="0.25">
      <c r="B98" s="81" t="s">
        <v>135</v>
      </c>
      <c r="C98" s="81" t="str">
        <f t="shared" si="5"/>
        <v>2012-9</v>
      </c>
      <c r="D98" s="86" t="s">
        <v>121</v>
      </c>
      <c r="E98" s="81" t="s">
        <v>122</v>
      </c>
      <c r="F98" s="82">
        <v>3294923</v>
      </c>
      <c r="G98" s="82">
        <v>47145</v>
      </c>
      <c r="H98" s="82">
        <v>1533515</v>
      </c>
      <c r="I98" s="82">
        <v>30699</v>
      </c>
      <c r="J98" s="82">
        <f t="shared" si="3"/>
        <v>1761408</v>
      </c>
      <c r="K98" s="82">
        <f t="shared" si="4"/>
        <v>16446</v>
      </c>
    </row>
    <row r="99" spans="1:11" x14ac:dyDescent="0.25">
      <c r="B99" s="81" t="s">
        <v>135</v>
      </c>
      <c r="C99" s="81" t="str">
        <f t="shared" si="5"/>
        <v>2012-10</v>
      </c>
      <c r="D99" s="86" t="s">
        <v>123</v>
      </c>
      <c r="E99" s="81" t="s">
        <v>124</v>
      </c>
      <c r="F99" s="82">
        <v>2643983</v>
      </c>
      <c r="G99" s="82">
        <v>39036</v>
      </c>
      <c r="H99" s="82">
        <v>1317448</v>
      </c>
      <c r="I99" s="82">
        <v>25250</v>
      </c>
      <c r="J99" s="82">
        <f t="shared" si="3"/>
        <v>1326535</v>
      </c>
      <c r="K99" s="82">
        <f t="shared" si="4"/>
        <v>13786</v>
      </c>
    </row>
    <row r="100" spans="1:11" x14ac:dyDescent="0.25">
      <c r="B100" s="81" t="s">
        <v>135</v>
      </c>
      <c r="C100" s="81" t="str">
        <f t="shared" si="5"/>
        <v>2012-11</v>
      </c>
      <c r="D100" s="86" t="s">
        <v>125</v>
      </c>
      <c r="E100" s="81" t="s">
        <v>126</v>
      </c>
      <c r="F100" s="82">
        <v>1806607</v>
      </c>
      <c r="G100" s="82">
        <v>31164</v>
      </c>
      <c r="H100" s="82">
        <v>844723</v>
      </c>
      <c r="I100" s="82">
        <v>19099</v>
      </c>
      <c r="J100" s="82">
        <f t="shared" si="3"/>
        <v>961884</v>
      </c>
      <c r="K100" s="82">
        <f t="shared" si="4"/>
        <v>12065</v>
      </c>
    </row>
    <row r="101" spans="1:11" x14ac:dyDescent="0.25">
      <c r="B101" s="81" t="s">
        <v>135</v>
      </c>
      <c r="C101" s="81" t="str">
        <f t="shared" si="5"/>
        <v>2012-12</v>
      </c>
      <c r="D101" s="86" t="s">
        <v>127</v>
      </c>
      <c r="E101" s="81" t="s">
        <v>128</v>
      </c>
      <c r="F101" s="82">
        <v>2429208</v>
      </c>
      <c r="G101" s="82">
        <v>25820</v>
      </c>
      <c r="H101" s="82">
        <v>1101296</v>
      </c>
      <c r="I101" s="82">
        <v>15978</v>
      </c>
      <c r="J101" s="82">
        <f t="shared" si="3"/>
        <v>1327912</v>
      </c>
      <c r="K101" s="82">
        <f t="shared" si="4"/>
        <v>9842</v>
      </c>
    </row>
    <row r="102" spans="1:11" x14ac:dyDescent="0.25">
      <c r="A102" s="81" t="s">
        <v>136</v>
      </c>
      <c r="B102" s="81" t="s">
        <v>136</v>
      </c>
      <c r="C102" s="81" t="str">
        <f t="shared" si="5"/>
        <v>2013-1</v>
      </c>
      <c r="D102" s="86" t="s">
        <v>106</v>
      </c>
      <c r="E102" s="81" t="s">
        <v>107</v>
      </c>
      <c r="F102" s="82">
        <v>2735819</v>
      </c>
      <c r="G102" s="82">
        <v>25696</v>
      </c>
      <c r="H102" s="82">
        <v>1307223</v>
      </c>
      <c r="I102" s="82">
        <v>15045</v>
      </c>
      <c r="J102" s="82">
        <f t="shared" si="3"/>
        <v>1428596</v>
      </c>
      <c r="K102" s="82">
        <f t="shared" si="4"/>
        <v>10651</v>
      </c>
    </row>
    <row r="103" spans="1:11" x14ac:dyDescent="0.25">
      <c r="B103" s="81" t="s">
        <v>136</v>
      </c>
      <c r="C103" s="81" t="str">
        <f t="shared" si="5"/>
        <v>2013-2</v>
      </c>
      <c r="D103" s="86" t="s">
        <v>108</v>
      </c>
      <c r="E103" s="81" t="s">
        <v>109</v>
      </c>
      <c r="F103" s="82">
        <v>3038542</v>
      </c>
      <c r="G103" s="82">
        <v>31220</v>
      </c>
      <c r="H103" s="82">
        <v>1508923</v>
      </c>
      <c r="I103" s="82">
        <v>19331</v>
      </c>
      <c r="J103" s="82">
        <f t="shared" si="3"/>
        <v>1529619</v>
      </c>
      <c r="K103" s="82">
        <f t="shared" si="4"/>
        <v>11889</v>
      </c>
    </row>
    <row r="104" spans="1:11" x14ac:dyDescent="0.25">
      <c r="B104" s="81" t="s">
        <v>136</v>
      </c>
      <c r="C104" s="81" t="str">
        <f t="shared" si="5"/>
        <v>2013-3</v>
      </c>
      <c r="D104" s="86" t="s">
        <v>110</v>
      </c>
      <c r="E104" s="81" t="s">
        <v>111</v>
      </c>
      <c r="F104" s="82">
        <v>3213051</v>
      </c>
      <c r="G104" s="82">
        <v>35234</v>
      </c>
      <c r="H104" s="82">
        <v>1461040</v>
      </c>
      <c r="I104" s="82">
        <v>21409</v>
      </c>
      <c r="J104" s="82">
        <f t="shared" si="3"/>
        <v>1752011</v>
      </c>
      <c r="K104" s="82">
        <f t="shared" si="4"/>
        <v>13825</v>
      </c>
    </row>
    <row r="105" spans="1:11" x14ac:dyDescent="0.25">
      <c r="B105" s="81" t="s">
        <v>136</v>
      </c>
      <c r="C105" s="81" t="str">
        <f t="shared" si="5"/>
        <v>2013-4</v>
      </c>
      <c r="D105" s="86" t="s">
        <v>112</v>
      </c>
      <c r="E105" s="81" t="s">
        <v>113</v>
      </c>
      <c r="F105" s="82">
        <v>2278513</v>
      </c>
      <c r="G105" s="82">
        <v>36607</v>
      </c>
      <c r="H105" s="82">
        <v>979388</v>
      </c>
      <c r="I105" s="82">
        <v>22821</v>
      </c>
      <c r="J105" s="82">
        <f t="shared" si="3"/>
        <v>1299125</v>
      </c>
      <c r="K105" s="82">
        <f t="shared" si="4"/>
        <v>13786</v>
      </c>
    </row>
    <row r="106" spans="1:11" x14ac:dyDescent="0.25">
      <c r="B106" s="81" t="s">
        <v>136</v>
      </c>
      <c r="C106" s="81" t="str">
        <f t="shared" si="5"/>
        <v>2013-5</v>
      </c>
      <c r="D106" s="86" t="s">
        <v>114</v>
      </c>
      <c r="E106" s="81" t="s">
        <v>70</v>
      </c>
      <c r="F106" s="82">
        <v>2562315</v>
      </c>
      <c r="G106" s="82">
        <v>41942</v>
      </c>
      <c r="H106" s="82">
        <v>1039819</v>
      </c>
      <c r="I106" s="82">
        <v>26452</v>
      </c>
      <c r="J106" s="82">
        <f t="shared" si="3"/>
        <v>1522496</v>
      </c>
      <c r="K106" s="82">
        <f t="shared" si="4"/>
        <v>15490</v>
      </c>
    </row>
    <row r="107" spans="1:11" x14ac:dyDescent="0.25">
      <c r="B107" s="81" t="s">
        <v>136</v>
      </c>
      <c r="C107" s="81" t="str">
        <f t="shared" si="5"/>
        <v>2013-6</v>
      </c>
      <c r="D107" s="86" t="s">
        <v>115</v>
      </c>
      <c r="E107" s="81" t="s">
        <v>116</v>
      </c>
      <c r="F107" s="82">
        <v>3274533</v>
      </c>
      <c r="G107" s="82">
        <v>48601</v>
      </c>
      <c r="H107" s="82">
        <v>1317251</v>
      </c>
      <c r="I107" s="82">
        <v>30848</v>
      </c>
      <c r="J107" s="82">
        <f t="shared" si="3"/>
        <v>1957282</v>
      </c>
      <c r="K107" s="82">
        <f t="shared" si="4"/>
        <v>17753</v>
      </c>
    </row>
    <row r="108" spans="1:11" x14ac:dyDescent="0.25">
      <c r="B108" s="81" t="s">
        <v>136</v>
      </c>
      <c r="C108" s="81" t="str">
        <f t="shared" si="5"/>
        <v>2013-7</v>
      </c>
      <c r="D108" s="86" t="s">
        <v>117</v>
      </c>
      <c r="E108" s="81" t="s">
        <v>118</v>
      </c>
      <c r="F108" s="82">
        <v>4031410</v>
      </c>
      <c r="G108" s="82">
        <v>50019</v>
      </c>
      <c r="H108" s="82">
        <v>1749728</v>
      </c>
      <c r="I108" s="82">
        <v>31488</v>
      </c>
      <c r="J108" s="82">
        <f t="shared" si="3"/>
        <v>2281682</v>
      </c>
      <c r="K108" s="82">
        <f t="shared" si="4"/>
        <v>18531</v>
      </c>
    </row>
    <row r="109" spans="1:11" x14ac:dyDescent="0.25">
      <c r="B109" s="81" t="s">
        <v>136</v>
      </c>
      <c r="C109" s="81" t="str">
        <f t="shared" si="5"/>
        <v>2013-8</v>
      </c>
      <c r="D109" s="86" t="s">
        <v>119</v>
      </c>
      <c r="E109" s="81" t="s">
        <v>120</v>
      </c>
      <c r="F109" s="82">
        <v>4164567</v>
      </c>
      <c r="G109" s="82">
        <v>54998</v>
      </c>
      <c r="H109" s="82">
        <v>1738214</v>
      </c>
      <c r="I109" s="82">
        <v>32975</v>
      </c>
      <c r="J109" s="82">
        <f t="shared" si="3"/>
        <v>2426353</v>
      </c>
      <c r="K109" s="82">
        <f t="shared" si="4"/>
        <v>22023</v>
      </c>
    </row>
    <row r="110" spans="1:11" x14ac:dyDescent="0.25">
      <c r="B110" s="81" t="s">
        <v>136</v>
      </c>
      <c r="C110" s="81" t="str">
        <f t="shared" si="5"/>
        <v>2013-9</v>
      </c>
      <c r="D110" s="86" t="s">
        <v>121</v>
      </c>
      <c r="E110" s="81" t="s">
        <v>122</v>
      </c>
      <c r="F110" s="82">
        <v>3326707</v>
      </c>
      <c r="G110" s="82">
        <v>47676</v>
      </c>
      <c r="H110" s="82">
        <v>1520096</v>
      </c>
      <c r="I110" s="82">
        <v>29801</v>
      </c>
      <c r="J110" s="82">
        <f t="shared" si="3"/>
        <v>1806611</v>
      </c>
      <c r="K110" s="82">
        <f t="shared" si="4"/>
        <v>17875</v>
      </c>
    </row>
    <row r="111" spans="1:11" x14ac:dyDescent="0.25">
      <c r="B111" s="81" t="s">
        <v>136</v>
      </c>
      <c r="C111" s="81" t="str">
        <f t="shared" si="5"/>
        <v>2013-10</v>
      </c>
      <c r="D111" s="86" t="s">
        <v>123</v>
      </c>
      <c r="E111" s="81" t="s">
        <v>124</v>
      </c>
      <c r="F111" s="82">
        <v>2633182</v>
      </c>
      <c r="G111" s="82">
        <v>42220</v>
      </c>
      <c r="H111" s="82">
        <v>1275379</v>
      </c>
      <c r="I111" s="82">
        <v>26617</v>
      </c>
      <c r="J111" s="82">
        <f t="shared" si="3"/>
        <v>1357803</v>
      </c>
      <c r="K111" s="82">
        <f t="shared" si="4"/>
        <v>15603</v>
      </c>
    </row>
    <row r="112" spans="1:11" x14ac:dyDescent="0.25">
      <c r="B112" s="81" t="s">
        <v>136</v>
      </c>
      <c r="C112" s="81" t="str">
        <f t="shared" si="5"/>
        <v>2013-11</v>
      </c>
      <c r="D112" s="86" t="s">
        <v>125</v>
      </c>
      <c r="E112" s="81" t="s">
        <v>126</v>
      </c>
      <c r="F112" s="82">
        <v>1861420</v>
      </c>
      <c r="G112" s="82">
        <v>32219</v>
      </c>
      <c r="H112" s="82">
        <v>881007</v>
      </c>
      <c r="I112" s="82">
        <v>20359</v>
      </c>
      <c r="J112" s="82">
        <f t="shared" si="3"/>
        <v>980413</v>
      </c>
      <c r="K112" s="82">
        <f t="shared" si="4"/>
        <v>11860</v>
      </c>
    </row>
    <row r="113" spans="1:11" x14ac:dyDescent="0.25">
      <c r="B113" s="81" t="s">
        <v>136</v>
      </c>
      <c r="C113" s="81" t="str">
        <f t="shared" si="5"/>
        <v>2013-12</v>
      </c>
      <c r="D113" s="86" t="s">
        <v>127</v>
      </c>
      <c r="E113" s="81" t="s">
        <v>128</v>
      </c>
      <c r="F113" s="82">
        <v>2503824</v>
      </c>
      <c r="G113" s="82">
        <v>26965</v>
      </c>
      <c r="H113" s="82">
        <v>1111158</v>
      </c>
      <c r="I113" s="82">
        <v>16559</v>
      </c>
      <c r="J113" s="82">
        <f t="shared" si="3"/>
        <v>1392666</v>
      </c>
      <c r="K113" s="82">
        <f t="shared" si="4"/>
        <v>10406</v>
      </c>
    </row>
    <row r="114" spans="1:11" x14ac:dyDescent="0.25">
      <c r="A114" s="81" t="s">
        <v>137</v>
      </c>
      <c r="B114" s="81" t="s">
        <v>137</v>
      </c>
      <c r="C114" s="81" t="str">
        <f t="shared" si="5"/>
        <v>2014-1</v>
      </c>
      <c r="D114" s="86" t="s">
        <v>106</v>
      </c>
      <c r="E114" s="81" t="s">
        <v>107</v>
      </c>
      <c r="F114" s="82">
        <v>2782625</v>
      </c>
      <c r="G114" s="82">
        <v>25470</v>
      </c>
      <c r="H114" s="82">
        <v>1328998</v>
      </c>
      <c r="I114" s="82">
        <v>15450</v>
      </c>
      <c r="J114" s="82">
        <f t="shared" si="3"/>
        <v>1453627</v>
      </c>
      <c r="K114" s="82">
        <f t="shared" si="4"/>
        <v>10020</v>
      </c>
    </row>
    <row r="115" spans="1:11" x14ac:dyDescent="0.25">
      <c r="B115" s="81" t="s">
        <v>137</v>
      </c>
      <c r="C115" s="81" t="str">
        <f t="shared" si="5"/>
        <v>2014-2</v>
      </c>
      <c r="D115" s="86" t="s">
        <v>108</v>
      </c>
      <c r="E115" s="81" t="s">
        <v>109</v>
      </c>
      <c r="F115" s="82">
        <v>2919251</v>
      </c>
      <c r="G115" s="82">
        <v>29150</v>
      </c>
      <c r="H115" s="82">
        <v>1416594</v>
      </c>
      <c r="I115" s="82">
        <v>17949</v>
      </c>
      <c r="J115" s="82">
        <f t="shared" si="3"/>
        <v>1502657</v>
      </c>
      <c r="K115" s="82">
        <f t="shared" si="4"/>
        <v>11201</v>
      </c>
    </row>
    <row r="116" spans="1:11" x14ac:dyDescent="0.25">
      <c r="B116" s="81" t="s">
        <v>137</v>
      </c>
      <c r="C116" s="81" t="str">
        <f t="shared" si="5"/>
        <v>2014-3</v>
      </c>
      <c r="D116" s="86" t="s">
        <v>110</v>
      </c>
      <c r="E116" s="81" t="s">
        <v>111</v>
      </c>
      <c r="F116" s="82">
        <v>3227446</v>
      </c>
      <c r="G116" s="82">
        <v>31875</v>
      </c>
      <c r="H116" s="82">
        <v>1471419</v>
      </c>
      <c r="I116" s="82">
        <v>19369</v>
      </c>
      <c r="J116" s="82">
        <f t="shared" si="3"/>
        <v>1756027</v>
      </c>
      <c r="K116" s="82">
        <f t="shared" si="4"/>
        <v>12506</v>
      </c>
    </row>
    <row r="117" spans="1:11" x14ac:dyDescent="0.25">
      <c r="B117" s="81" t="s">
        <v>137</v>
      </c>
      <c r="C117" s="81" t="str">
        <f t="shared" si="5"/>
        <v>2014-4</v>
      </c>
      <c r="D117" s="86" t="s">
        <v>112</v>
      </c>
      <c r="E117" s="81" t="s">
        <v>113</v>
      </c>
      <c r="F117" s="82">
        <v>2356682</v>
      </c>
      <c r="G117" s="82">
        <v>34711</v>
      </c>
      <c r="H117" s="82">
        <v>1010972</v>
      </c>
      <c r="I117" s="82">
        <v>19180</v>
      </c>
      <c r="J117" s="82">
        <f t="shared" si="3"/>
        <v>1345710</v>
      </c>
      <c r="K117" s="82">
        <f t="shared" si="4"/>
        <v>15531</v>
      </c>
    </row>
    <row r="118" spans="1:11" x14ac:dyDescent="0.25">
      <c r="B118" s="81" t="s">
        <v>137</v>
      </c>
      <c r="C118" s="81" t="str">
        <f t="shared" si="5"/>
        <v>2014-5</v>
      </c>
      <c r="D118" s="86" t="s">
        <v>114</v>
      </c>
      <c r="E118" s="81" t="s">
        <v>70</v>
      </c>
      <c r="F118" s="82">
        <v>2619867</v>
      </c>
      <c r="G118" s="82">
        <v>44968</v>
      </c>
      <c r="H118" s="82">
        <v>1097491</v>
      </c>
      <c r="I118" s="82">
        <v>28276</v>
      </c>
      <c r="J118" s="82">
        <f t="shared" si="3"/>
        <v>1522376</v>
      </c>
      <c r="K118" s="82">
        <f t="shared" si="4"/>
        <v>16692</v>
      </c>
    </row>
    <row r="119" spans="1:11" x14ac:dyDescent="0.25">
      <c r="B119" s="81" t="s">
        <v>137</v>
      </c>
      <c r="C119" s="81" t="str">
        <f t="shared" si="5"/>
        <v>2014-6</v>
      </c>
      <c r="D119" s="86" t="s">
        <v>115</v>
      </c>
      <c r="E119" s="81" t="s">
        <v>116</v>
      </c>
      <c r="F119" s="82">
        <v>3198713</v>
      </c>
      <c r="G119" s="82">
        <v>43497</v>
      </c>
      <c r="H119" s="82">
        <v>1309319</v>
      </c>
      <c r="I119" s="82">
        <v>27603</v>
      </c>
      <c r="J119" s="82">
        <f t="shared" si="3"/>
        <v>1889394</v>
      </c>
      <c r="K119" s="82">
        <f t="shared" si="4"/>
        <v>15894</v>
      </c>
    </row>
    <row r="120" spans="1:11" x14ac:dyDescent="0.25">
      <c r="B120" s="81" t="s">
        <v>137</v>
      </c>
      <c r="C120" s="81" t="str">
        <f t="shared" si="5"/>
        <v>2014-7</v>
      </c>
      <c r="D120" s="86" t="s">
        <v>117</v>
      </c>
      <c r="E120" s="81" t="s">
        <v>118</v>
      </c>
      <c r="F120" s="82">
        <v>3920638</v>
      </c>
      <c r="G120" s="82">
        <v>50045</v>
      </c>
      <c r="H120" s="82">
        <v>1686985</v>
      </c>
      <c r="I120" s="82">
        <v>31033</v>
      </c>
      <c r="J120" s="82">
        <f t="shared" si="3"/>
        <v>2233653</v>
      </c>
      <c r="K120" s="82">
        <f t="shared" si="4"/>
        <v>19012</v>
      </c>
    </row>
    <row r="121" spans="1:11" x14ac:dyDescent="0.25">
      <c r="B121" s="81" t="s">
        <v>137</v>
      </c>
      <c r="C121" s="81" t="str">
        <f t="shared" si="5"/>
        <v>2014-8</v>
      </c>
      <c r="D121" s="86" t="s">
        <v>119</v>
      </c>
      <c r="E121" s="81" t="s">
        <v>120</v>
      </c>
      <c r="F121" s="82">
        <v>4258511</v>
      </c>
      <c r="G121" s="82">
        <v>56416</v>
      </c>
      <c r="H121" s="82">
        <v>1719315</v>
      </c>
      <c r="I121" s="82">
        <v>32086</v>
      </c>
      <c r="J121" s="82">
        <f t="shared" si="3"/>
        <v>2539196</v>
      </c>
      <c r="K121" s="82">
        <f t="shared" si="4"/>
        <v>24330</v>
      </c>
    </row>
    <row r="122" spans="1:11" x14ac:dyDescent="0.25">
      <c r="B122" s="81" t="s">
        <v>137</v>
      </c>
      <c r="C122" s="81" t="str">
        <f t="shared" si="5"/>
        <v>2014-9</v>
      </c>
      <c r="D122" s="86" t="s">
        <v>121</v>
      </c>
      <c r="E122" s="81" t="s">
        <v>122</v>
      </c>
      <c r="F122" s="82">
        <v>3384577</v>
      </c>
      <c r="G122" s="82">
        <v>49489</v>
      </c>
      <c r="H122" s="82">
        <v>1575833</v>
      </c>
      <c r="I122" s="82">
        <v>31320</v>
      </c>
      <c r="J122" s="82">
        <f t="shared" si="3"/>
        <v>1808744</v>
      </c>
      <c r="K122" s="82">
        <f t="shared" si="4"/>
        <v>18169</v>
      </c>
    </row>
    <row r="123" spans="1:11" x14ac:dyDescent="0.25">
      <c r="B123" s="81" t="s">
        <v>137</v>
      </c>
      <c r="C123" s="81" t="str">
        <f t="shared" si="5"/>
        <v>2014-10</v>
      </c>
      <c r="D123" s="86" t="s">
        <v>123</v>
      </c>
      <c r="E123" s="81" t="s">
        <v>124</v>
      </c>
      <c r="F123" s="82">
        <v>2782427</v>
      </c>
      <c r="G123" s="82">
        <v>41416</v>
      </c>
      <c r="H123" s="82">
        <v>1359451</v>
      </c>
      <c r="I123" s="82">
        <v>26819</v>
      </c>
      <c r="J123" s="82">
        <f t="shared" si="3"/>
        <v>1422976</v>
      </c>
      <c r="K123" s="82">
        <f t="shared" si="4"/>
        <v>14597</v>
      </c>
    </row>
    <row r="124" spans="1:11" x14ac:dyDescent="0.25">
      <c r="B124" s="81" t="s">
        <v>137</v>
      </c>
      <c r="C124" s="81" t="str">
        <f t="shared" si="5"/>
        <v>2014-11</v>
      </c>
      <c r="D124" s="86" t="s">
        <v>125</v>
      </c>
      <c r="E124" s="81" t="s">
        <v>126</v>
      </c>
      <c r="F124" s="82">
        <v>1867454</v>
      </c>
      <c r="G124" s="82">
        <v>33648</v>
      </c>
      <c r="H124" s="82">
        <v>876516</v>
      </c>
      <c r="I124" s="82">
        <v>21813</v>
      </c>
      <c r="J124" s="82">
        <f t="shared" si="3"/>
        <v>990938</v>
      </c>
      <c r="K124" s="82">
        <f t="shared" si="4"/>
        <v>11835</v>
      </c>
    </row>
    <row r="125" spans="1:11" x14ac:dyDescent="0.25">
      <c r="B125" s="81" t="s">
        <v>137</v>
      </c>
      <c r="C125" s="81" t="str">
        <f t="shared" si="5"/>
        <v>2014-12</v>
      </c>
      <c r="D125" s="86" t="s">
        <v>127</v>
      </c>
      <c r="E125" s="81" t="s">
        <v>128</v>
      </c>
      <c r="F125" s="82">
        <v>2615321</v>
      </c>
      <c r="G125" s="82">
        <v>29121</v>
      </c>
      <c r="H125" s="82">
        <v>1173242</v>
      </c>
      <c r="I125" s="82">
        <v>18203</v>
      </c>
      <c r="J125" s="82">
        <f t="shared" ref="J125:J183" si="6">F125-H125</f>
        <v>1442079</v>
      </c>
      <c r="K125" s="82">
        <f t="shared" ref="K125:K183" si="7">G125-I125</f>
        <v>10918</v>
      </c>
    </row>
    <row r="126" spans="1:11" x14ac:dyDescent="0.25">
      <c r="A126" s="81" t="s">
        <v>138</v>
      </c>
      <c r="B126" s="81" t="s">
        <v>138</v>
      </c>
      <c r="C126" s="81" t="str">
        <f t="shared" si="5"/>
        <v>2015-1</v>
      </c>
      <c r="D126" s="86" t="s">
        <v>106</v>
      </c>
      <c r="E126" s="81" t="s">
        <v>107</v>
      </c>
      <c r="F126" s="82">
        <v>2765550</v>
      </c>
      <c r="G126" s="82">
        <v>25733</v>
      </c>
      <c r="H126" s="82">
        <v>1337392</v>
      </c>
      <c r="I126" s="82">
        <v>16612</v>
      </c>
      <c r="J126" s="82">
        <f t="shared" si="6"/>
        <v>1428158</v>
      </c>
      <c r="K126" s="82">
        <f t="shared" si="7"/>
        <v>9121</v>
      </c>
    </row>
    <row r="127" spans="1:11" x14ac:dyDescent="0.25">
      <c r="B127" s="81" t="s">
        <v>138</v>
      </c>
      <c r="C127" s="81" t="str">
        <f t="shared" si="5"/>
        <v>2015-2</v>
      </c>
      <c r="D127" s="86" t="s">
        <v>108</v>
      </c>
      <c r="E127" s="81" t="s">
        <v>109</v>
      </c>
      <c r="F127" s="82">
        <v>3115410</v>
      </c>
      <c r="G127" s="82">
        <v>29982</v>
      </c>
      <c r="H127" s="82">
        <v>1541223</v>
      </c>
      <c r="I127" s="82">
        <v>18339</v>
      </c>
      <c r="J127" s="82">
        <f t="shared" si="6"/>
        <v>1574187</v>
      </c>
      <c r="K127" s="82">
        <f t="shared" si="7"/>
        <v>11643</v>
      </c>
    </row>
    <row r="128" spans="1:11" x14ac:dyDescent="0.25">
      <c r="B128" s="81" t="s">
        <v>138</v>
      </c>
      <c r="C128" s="81" t="str">
        <f t="shared" si="5"/>
        <v>2015-3</v>
      </c>
      <c r="D128" s="86" t="s">
        <v>110</v>
      </c>
      <c r="E128" s="81" t="s">
        <v>111</v>
      </c>
      <c r="F128" s="82">
        <v>2987195</v>
      </c>
      <c r="G128" s="82">
        <v>33178</v>
      </c>
      <c r="H128" s="82">
        <v>1373686</v>
      </c>
      <c r="I128" s="82">
        <v>21186</v>
      </c>
      <c r="J128" s="82">
        <f t="shared" si="6"/>
        <v>1613509</v>
      </c>
      <c r="K128" s="82">
        <f t="shared" si="7"/>
        <v>11992</v>
      </c>
    </row>
    <row r="129" spans="1:11" x14ac:dyDescent="0.25">
      <c r="B129" s="81" t="s">
        <v>138</v>
      </c>
      <c r="C129" s="81" t="str">
        <f t="shared" si="5"/>
        <v>2015-4</v>
      </c>
      <c r="D129" s="86" t="s">
        <v>112</v>
      </c>
      <c r="E129" s="81" t="s">
        <v>113</v>
      </c>
      <c r="F129" s="82">
        <v>2344338</v>
      </c>
      <c r="G129" s="82">
        <v>31792</v>
      </c>
      <c r="H129" s="82">
        <v>1055142</v>
      </c>
      <c r="I129" s="82">
        <v>20126</v>
      </c>
      <c r="J129" s="82">
        <f t="shared" si="6"/>
        <v>1289196</v>
      </c>
      <c r="K129" s="82">
        <f t="shared" si="7"/>
        <v>11666</v>
      </c>
    </row>
    <row r="130" spans="1:11" x14ac:dyDescent="0.25">
      <c r="B130" s="81" t="s">
        <v>138</v>
      </c>
      <c r="C130" s="81" t="str">
        <f t="shared" si="5"/>
        <v>2015-5</v>
      </c>
      <c r="D130" s="86" t="s">
        <v>114</v>
      </c>
      <c r="E130" s="81" t="s">
        <v>70</v>
      </c>
      <c r="F130" s="82">
        <v>2616805</v>
      </c>
      <c r="G130" s="82">
        <v>42901</v>
      </c>
      <c r="H130" s="82">
        <v>1081986</v>
      </c>
      <c r="I130" s="82">
        <v>28093</v>
      </c>
      <c r="J130" s="82">
        <f t="shared" si="6"/>
        <v>1534819</v>
      </c>
      <c r="K130" s="82">
        <f t="shared" si="7"/>
        <v>14808</v>
      </c>
    </row>
    <row r="131" spans="1:11" x14ac:dyDescent="0.25">
      <c r="B131" s="81" t="s">
        <v>138</v>
      </c>
      <c r="C131" s="81" t="str">
        <f t="shared" si="5"/>
        <v>2015-6</v>
      </c>
      <c r="D131" s="86" t="s">
        <v>115</v>
      </c>
      <c r="E131" s="81" t="s">
        <v>116</v>
      </c>
      <c r="F131" s="82">
        <v>3216833</v>
      </c>
      <c r="G131" s="82">
        <v>42228</v>
      </c>
      <c r="H131" s="82">
        <v>1324897</v>
      </c>
      <c r="I131" s="82">
        <v>26104</v>
      </c>
      <c r="J131" s="82">
        <f t="shared" si="6"/>
        <v>1891936</v>
      </c>
      <c r="K131" s="82">
        <f t="shared" si="7"/>
        <v>16124</v>
      </c>
    </row>
    <row r="132" spans="1:11" x14ac:dyDescent="0.25">
      <c r="B132" s="81" t="s">
        <v>138</v>
      </c>
      <c r="C132" s="81" t="str">
        <f t="shared" si="5"/>
        <v>2015-7</v>
      </c>
      <c r="D132" s="86" t="s">
        <v>117</v>
      </c>
      <c r="E132" s="81" t="s">
        <v>118</v>
      </c>
      <c r="F132" s="82">
        <v>4075726</v>
      </c>
      <c r="G132" s="82">
        <v>49345</v>
      </c>
      <c r="H132" s="82">
        <v>1755638</v>
      </c>
      <c r="I132" s="82">
        <v>30627</v>
      </c>
      <c r="J132" s="82">
        <f t="shared" si="6"/>
        <v>2320088</v>
      </c>
      <c r="K132" s="82">
        <f t="shared" si="7"/>
        <v>18718</v>
      </c>
    </row>
    <row r="133" spans="1:11" x14ac:dyDescent="0.25">
      <c r="B133" s="81" t="s">
        <v>138</v>
      </c>
      <c r="C133" s="81" t="str">
        <f t="shared" si="5"/>
        <v>2015-8</v>
      </c>
      <c r="D133" s="86" t="s">
        <v>119</v>
      </c>
      <c r="E133" s="81" t="s">
        <v>120</v>
      </c>
      <c r="F133" s="82">
        <v>4123659</v>
      </c>
      <c r="G133" s="82">
        <v>50866</v>
      </c>
      <c r="H133" s="82">
        <v>1699618</v>
      </c>
      <c r="I133" s="82">
        <v>29401</v>
      </c>
      <c r="J133" s="82">
        <f t="shared" si="6"/>
        <v>2424041</v>
      </c>
      <c r="K133" s="82">
        <f t="shared" si="7"/>
        <v>21465</v>
      </c>
    </row>
    <row r="134" spans="1:11" x14ac:dyDescent="0.25">
      <c r="B134" s="81" t="s">
        <v>138</v>
      </c>
      <c r="C134" s="81" t="str">
        <f t="shared" si="5"/>
        <v>2015-9</v>
      </c>
      <c r="D134" s="86" t="s">
        <v>121</v>
      </c>
      <c r="E134" s="81" t="s">
        <v>122</v>
      </c>
      <c r="F134" s="82">
        <v>3360603</v>
      </c>
      <c r="G134" s="82">
        <v>46881</v>
      </c>
      <c r="H134" s="82">
        <v>1540442</v>
      </c>
      <c r="I134" s="82">
        <v>28373</v>
      </c>
      <c r="J134" s="82">
        <f t="shared" si="6"/>
        <v>1820161</v>
      </c>
      <c r="K134" s="82">
        <f t="shared" si="7"/>
        <v>18508</v>
      </c>
    </row>
    <row r="135" spans="1:11" x14ac:dyDescent="0.25">
      <c r="B135" s="81" t="s">
        <v>138</v>
      </c>
      <c r="C135" s="81" t="str">
        <f t="shared" ref="C135:C197" si="8">CONCATENATE(B135,"-",D135)</f>
        <v>2015-10</v>
      </c>
      <c r="D135" s="86" t="s">
        <v>123</v>
      </c>
      <c r="E135" s="81" t="s">
        <v>124</v>
      </c>
      <c r="F135" s="82">
        <v>2686864</v>
      </c>
      <c r="G135" s="82">
        <v>41912</v>
      </c>
      <c r="H135" s="82">
        <v>1315229</v>
      </c>
      <c r="I135" s="82">
        <v>27066</v>
      </c>
      <c r="J135" s="82">
        <f t="shared" si="6"/>
        <v>1371635</v>
      </c>
      <c r="K135" s="82">
        <f t="shared" si="7"/>
        <v>14846</v>
      </c>
    </row>
    <row r="136" spans="1:11" x14ac:dyDescent="0.25">
      <c r="B136" s="81" t="s">
        <v>138</v>
      </c>
      <c r="C136" s="81" t="str">
        <f t="shared" si="8"/>
        <v>2015-11</v>
      </c>
      <c r="D136" s="86" t="s">
        <v>125</v>
      </c>
      <c r="E136" s="81" t="s">
        <v>126</v>
      </c>
      <c r="F136" s="82">
        <v>1866861</v>
      </c>
      <c r="G136" s="82">
        <v>31083</v>
      </c>
      <c r="H136" s="82">
        <v>869733</v>
      </c>
      <c r="I136" s="82">
        <v>20273</v>
      </c>
      <c r="J136" s="82">
        <f t="shared" si="6"/>
        <v>997128</v>
      </c>
      <c r="K136" s="82">
        <f t="shared" si="7"/>
        <v>10810</v>
      </c>
    </row>
    <row r="137" spans="1:11" x14ac:dyDescent="0.25">
      <c r="B137" s="81" t="s">
        <v>138</v>
      </c>
      <c r="C137" s="81" t="str">
        <f t="shared" si="8"/>
        <v>2015-12</v>
      </c>
      <c r="D137" s="86" t="s">
        <v>127</v>
      </c>
      <c r="E137" s="81" t="s">
        <v>128</v>
      </c>
      <c r="F137" s="82">
        <v>2468632</v>
      </c>
      <c r="G137" s="82">
        <v>25967</v>
      </c>
      <c r="H137" s="82">
        <v>1157195</v>
      </c>
      <c r="I137" s="82">
        <v>16518</v>
      </c>
      <c r="J137" s="82">
        <f t="shared" si="6"/>
        <v>1311437</v>
      </c>
      <c r="K137" s="82">
        <f t="shared" si="7"/>
        <v>9449</v>
      </c>
    </row>
    <row r="138" spans="1:11" x14ac:dyDescent="0.25">
      <c r="A138" s="81" t="s">
        <v>139</v>
      </c>
      <c r="B138" s="81" t="s">
        <v>139</v>
      </c>
      <c r="C138" s="81" t="str">
        <f t="shared" si="8"/>
        <v>2016-1</v>
      </c>
      <c r="D138" s="86" t="s">
        <v>106</v>
      </c>
      <c r="E138" s="81" t="s">
        <v>107</v>
      </c>
      <c r="F138" s="82">
        <v>2574777</v>
      </c>
      <c r="G138" s="82">
        <v>25055</v>
      </c>
      <c r="H138" s="82">
        <v>1268292</v>
      </c>
      <c r="I138" s="82">
        <v>16694</v>
      </c>
      <c r="J138" s="82">
        <f t="shared" si="6"/>
        <v>1306485</v>
      </c>
      <c r="K138" s="82">
        <f t="shared" si="7"/>
        <v>8361</v>
      </c>
    </row>
    <row r="139" spans="1:11" x14ac:dyDescent="0.25">
      <c r="B139" s="81" t="s">
        <v>139</v>
      </c>
      <c r="C139" s="81" t="str">
        <f t="shared" si="8"/>
        <v>2016-2</v>
      </c>
      <c r="D139" s="86" t="s">
        <v>108</v>
      </c>
      <c r="E139" s="81" t="s">
        <v>109</v>
      </c>
      <c r="F139" s="82">
        <v>3085026</v>
      </c>
      <c r="G139" s="82">
        <v>28847</v>
      </c>
      <c r="H139" s="82">
        <v>1588153</v>
      </c>
      <c r="I139" s="82">
        <v>18120</v>
      </c>
      <c r="J139" s="82">
        <f t="shared" si="6"/>
        <v>1496873</v>
      </c>
      <c r="K139" s="82">
        <f t="shared" si="7"/>
        <v>10727</v>
      </c>
    </row>
    <row r="140" spans="1:11" x14ac:dyDescent="0.25">
      <c r="B140" s="81" t="s">
        <v>139</v>
      </c>
      <c r="C140" s="81" t="str">
        <f t="shared" si="8"/>
        <v>2016-3</v>
      </c>
      <c r="D140" s="86" t="s">
        <v>110</v>
      </c>
      <c r="E140" s="81" t="s">
        <v>111</v>
      </c>
      <c r="F140" s="82">
        <v>3166213</v>
      </c>
      <c r="G140" s="82">
        <v>32148</v>
      </c>
      <c r="H140" s="82">
        <v>1503769</v>
      </c>
      <c r="I140" s="82">
        <v>20369</v>
      </c>
      <c r="J140" s="82">
        <f t="shared" si="6"/>
        <v>1662444</v>
      </c>
      <c r="K140" s="82">
        <f t="shared" si="7"/>
        <v>11779</v>
      </c>
    </row>
    <row r="141" spans="1:11" x14ac:dyDescent="0.25">
      <c r="B141" s="81" t="s">
        <v>139</v>
      </c>
      <c r="C141" s="81" t="str">
        <f t="shared" si="8"/>
        <v>2016-4</v>
      </c>
      <c r="D141" s="86" t="s">
        <v>112</v>
      </c>
      <c r="E141" s="81" t="s">
        <v>113</v>
      </c>
      <c r="F141" s="82">
        <v>2268587</v>
      </c>
      <c r="G141" s="82">
        <v>32696</v>
      </c>
      <c r="H141" s="82">
        <v>1018151</v>
      </c>
      <c r="I141" s="82">
        <v>19853</v>
      </c>
      <c r="J141" s="82">
        <f t="shared" si="6"/>
        <v>1250436</v>
      </c>
      <c r="K141" s="82">
        <f t="shared" si="7"/>
        <v>12843</v>
      </c>
    </row>
    <row r="142" spans="1:11" x14ac:dyDescent="0.25">
      <c r="B142" s="81" t="s">
        <v>139</v>
      </c>
      <c r="C142" s="81" t="str">
        <f t="shared" si="8"/>
        <v>2016-5</v>
      </c>
      <c r="D142" s="86" t="s">
        <v>114</v>
      </c>
      <c r="E142" s="81" t="s">
        <v>70</v>
      </c>
      <c r="F142" s="82">
        <v>2660851</v>
      </c>
      <c r="G142" s="82">
        <v>40095</v>
      </c>
      <c r="H142" s="82">
        <v>1107246</v>
      </c>
      <c r="I142" s="82">
        <v>25210</v>
      </c>
      <c r="J142" s="82">
        <f t="shared" si="6"/>
        <v>1553605</v>
      </c>
      <c r="K142" s="82">
        <f t="shared" si="7"/>
        <v>14885</v>
      </c>
    </row>
    <row r="143" spans="1:11" x14ac:dyDescent="0.25">
      <c r="B143" s="81" t="s">
        <v>139</v>
      </c>
      <c r="C143" s="81" t="str">
        <f t="shared" si="8"/>
        <v>2016-6</v>
      </c>
      <c r="D143" s="86" t="s">
        <v>115</v>
      </c>
      <c r="E143" s="81" t="s">
        <v>116</v>
      </c>
      <c r="F143" s="82">
        <v>3125222</v>
      </c>
      <c r="G143" s="82">
        <v>42757</v>
      </c>
      <c r="H143" s="82">
        <v>1287492</v>
      </c>
      <c r="I143" s="82">
        <v>26453</v>
      </c>
      <c r="J143" s="82">
        <f t="shared" si="6"/>
        <v>1837730</v>
      </c>
      <c r="K143" s="82">
        <f t="shared" si="7"/>
        <v>16304</v>
      </c>
    </row>
    <row r="144" spans="1:11" x14ac:dyDescent="0.25">
      <c r="B144" s="81" t="s">
        <v>139</v>
      </c>
      <c r="C144" s="81" t="str">
        <f t="shared" si="8"/>
        <v>2016-7</v>
      </c>
      <c r="D144" s="86" t="s">
        <v>117</v>
      </c>
      <c r="E144" s="81" t="s">
        <v>118</v>
      </c>
      <c r="F144" s="82">
        <v>4070731</v>
      </c>
      <c r="G144" s="82">
        <v>50128</v>
      </c>
      <c r="H144" s="82">
        <v>1788122</v>
      </c>
      <c r="I144" s="82">
        <v>31498</v>
      </c>
      <c r="J144" s="82">
        <f t="shared" si="6"/>
        <v>2282609</v>
      </c>
      <c r="K144" s="82">
        <f t="shared" si="7"/>
        <v>18630</v>
      </c>
    </row>
    <row r="145" spans="1:11" x14ac:dyDescent="0.25">
      <c r="B145" s="81" t="s">
        <v>139</v>
      </c>
      <c r="C145" s="81" t="str">
        <f t="shared" si="8"/>
        <v>2016-8</v>
      </c>
      <c r="D145" s="86" t="s">
        <v>119</v>
      </c>
      <c r="E145" s="81" t="s">
        <v>120</v>
      </c>
      <c r="F145" s="82">
        <v>4095863</v>
      </c>
      <c r="G145" s="82">
        <v>51466</v>
      </c>
      <c r="H145" s="82">
        <v>1733097</v>
      </c>
      <c r="I145" s="82">
        <v>32062</v>
      </c>
      <c r="J145" s="82">
        <f t="shared" si="6"/>
        <v>2362766</v>
      </c>
      <c r="K145" s="82">
        <f t="shared" si="7"/>
        <v>19404</v>
      </c>
    </row>
    <row r="146" spans="1:11" x14ac:dyDescent="0.25">
      <c r="B146" s="81" t="s">
        <v>139</v>
      </c>
      <c r="C146" s="81" t="str">
        <f t="shared" si="8"/>
        <v>2016-9</v>
      </c>
      <c r="D146" s="86" t="s">
        <v>121</v>
      </c>
      <c r="E146" s="81" t="s">
        <v>122</v>
      </c>
      <c r="F146" s="82">
        <v>3392208</v>
      </c>
      <c r="G146" s="82">
        <v>45399</v>
      </c>
      <c r="H146" s="82">
        <v>1561765</v>
      </c>
      <c r="I146" s="82">
        <v>29615</v>
      </c>
      <c r="J146" s="82">
        <f t="shared" si="6"/>
        <v>1830443</v>
      </c>
      <c r="K146" s="82">
        <f t="shared" si="7"/>
        <v>15784</v>
      </c>
    </row>
    <row r="147" spans="1:11" x14ac:dyDescent="0.25">
      <c r="B147" s="81" t="s">
        <v>139</v>
      </c>
      <c r="C147" s="81" t="str">
        <f t="shared" si="8"/>
        <v>2016-10</v>
      </c>
      <c r="D147" s="86" t="s">
        <v>123</v>
      </c>
      <c r="E147" s="81" t="s">
        <v>124</v>
      </c>
      <c r="F147" s="82">
        <v>2764619</v>
      </c>
      <c r="G147" s="82">
        <v>41580</v>
      </c>
      <c r="H147" s="82">
        <v>1381511</v>
      </c>
      <c r="I147" s="82">
        <v>27604</v>
      </c>
      <c r="J147" s="82">
        <f t="shared" si="6"/>
        <v>1383108</v>
      </c>
      <c r="K147" s="82">
        <f t="shared" si="7"/>
        <v>13976</v>
      </c>
    </row>
    <row r="148" spans="1:11" x14ac:dyDescent="0.25">
      <c r="B148" s="81" t="s">
        <v>139</v>
      </c>
      <c r="C148" s="81" t="str">
        <f t="shared" si="8"/>
        <v>2016-11</v>
      </c>
      <c r="D148" s="86" t="s">
        <v>125</v>
      </c>
      <c r="E148" s="81" t="s">
        <v>126</v>
      </c>
      <c r="F148" s="82">
        <v>1878653</v>
      </c>
      <c r="G148" s="82">
        <v>29963</v>
      </c>
      <c r="H148" s="82">
        <v>876023</v>
      </c>
      <c r="I148" s="82">
        <v>18825</v>
      </c>
      <c r="J148" s="82">
        <f t="shared" si="6"/>
        <v>1002630</v>
      </c>
      <c r="K148" s="82">
        <f t="shared" si="7"/>
        <v>11138</v>
      </c>
    </row>
    <row r="149" spans="1:11" x14ac:dyDescent="0.25">
      <c r="B149" s="81" t="s">
        <v>139</v>
      </c>
      <c r="C149" s="81" t="str">
        <f t="shared" si="8"/>
        <v>2016-12</v>
      </c>
      <c r="D149" s="86" t="s">
        <v>127</v>
      </c>
      <c r="E149" s="81" t="s">
        <v>128</v>
      </c>
      <c r="F149" s="82">
        <v>2449826</v>
      </c>
      <c r="G149" s="82">
        <v>25000</v>
      </c>
      <c r="H149" s="82">
        <v>1130940</v>
      </c>
      <c r="I149" s="82">
        <v>16075</v>
      </c>
      <c r="J149" s="82">
        <f t="shared" si="6"/>
        <v>1318886</v>
      </c>
      <c r="K149" s="82">
        <f t="shared" si="7"/>
        <v>8925</v>
      </c>
    </row>
    <row r="150" spans="1:11" x14ac:dyDescent="0.25">
      <c r="A150" s="81" t="s">
        <v>140</v>
      </c>
      <c r="B150" s="81" t="s">
        <v>140</v>
      </c>
      <c r="C150" s="81" t="str">
        <f t="shared" si="8"/>
        <v>2017-1</v>
      </c>
      <c r="D150" s="86" t="s">
        <v>106</v>
      </c>
      <c r="E150" s="81" t="s">
        <v>107</v>
      </c>
      <c r="F150" s="82">
        <v>2709743</v>
      </c>
      <c r="G150" s="82">
        <v>24691</v>
      </c>
      <c r="H150" s="82">
        <v>1335581</v>
      </c>
      <c r="I150" s="82">
        <v>16413</v>
      </c>
      <c r="J150" s="82">
        <f t="shared" si="6"/>
        <v>1374162</v>
      </c>
      <c r="K150" s="82">
        <f t="shared" si="7"/>
        <v>8278</v>
      </c>
    </row>
    <row r="151" spans="1:11" x14ac:dyDescent="0.25">
      <c r="B151" s="81" t="s">
        <v>140</v>
      </c>
      <c r="C151" s="81" t="str">
        <f t="shared" si="8"/>
        <v>2017-2</v>
      </c>
      <c r="D151" s="86" t="s">
        <v>108</v>
      </c>
      <c r="E151" s="81" t="s">
        <v>109</v>
      </c>
      <c r="F151" s="82">
        <v>3049114</v>
      </c>
      <c r="G151" s="82">
        <v>25226</v>
      </c>
      <c r="H151" s="82">
        <v>1587284</v>
      </c>
      <c r="I151" s="82">
        <v>16231</v>
      </c>
      <c r="J151" s="82">
        <f t="shared" si="6"/>
        <v>1461830</v>
      </c>
      <c r="K151" s="82">
        <f t="shared" si="7"/>
        <v>8995</v>
      </c>
    </row>
    <row r="152" spans="1:11" x14ac:dyDescent="0.25">
      <c r="B152" s="81" t="s">
        <v>140</v>
      </c>
      <c r="C152" s="81" t="str">
        <f t="shared" si="8"/>
        <v>2017-3</v>
      </c>
      <c r="D152" s="86" t="s">
        <v>110</v>
      </c>
      <c r="E152" s="81" t="s">
        <v>111</v>
      </c>
      <c r="F152" s="82">
        <v>3154642</v>
      </c>
      <c r="G152" s="82">
        <v>29983</v>
      </c>
      <c r="H152" s="82">
        <v>1503850</v>
      </c>
      <c r="I152" s="82">
        <v>19395</v>
      </c>
      <c r="J152" s="82">
        <f t="shared" si="6"/>
        <v>1650792</v>
      </c>
      <c r="K152" s="82">
        <f t="shared" si="7"/>
        <v>10588</v>
      </c>
    </row>
    <row r="153" spans="1:11" x14ac:dyDescent="0.25">
      <c r="B153" s="81" t="s">
        <v>140</v>
      </c>
      <c r="C153" s="81" t="str">
        <f t="shared" si="8"/>
        <v>2017-4</v>
      </c>
      <c r="D153" s="86" t="s">
        <v>112</v>
      </c>
      <c r="E153" s="81" t="s">
        <v>113</v>
      </c>
      <c r="F153" s="82">
        <v>2546968</v>
      </c>
      <c r="G153" s="82">
        <v>33684</v>
      </c>
      <c r="H153" s="82">
        <v>1139880</v>
      </c>
      <c r="I153" s="82">
        <v>21485</v>
      </c>
      <c r="J153" s="82">
        <f t="shared" si="6"/>
        <v>1407088</v>
      </c>
      <c r="K153" s="82">
        <f t="shared" si="7"/>
        <v>12199</v>
      </c>
    </row>
    <row r="154" spans="1:11" x14ac:dyDescent="0.25">
      <c r="B154" s="81" t="s">
        <v>140</v>
      </c>
      <c r="C154" s="81" t="str">
        <f t="shared" si="8"/>
        <v>2017-5</v>
      </c>
      <c r="D154" s="86" t="s">
        <v>114</v>
      </c>
      <c r="E154" s="81" t="s">
        <v>70</v>
      </c>
      <c r="F154" s="82">
        <v>2791766</v>
      </c>
      <c r="G154" s="82">
        <v>40549</v>
      </c>
      <c r="H154" s="82">
        <v>1139281</v>
      </c>
      <c r="I154" s="82">
        <v>25991</v>
      </c>
      <c r="J154" s="82">
        <f t="shared" si="6"/>
        <v>1652485</v>
      </c>
      <c r="K154" s="82">
        <f t="shared" si="7"/>
        <v>14558</v>
      </c>
    </row>
    <row r="155" spans="1:11" x14ac:dyDescent="0.25">
      <c r="B155" s="81" t="s">
        <v>140</v>
      </c>
      <c r="C155" s="81" t="str">
        <f t="shared" si="8"/>
        <v>2017-6</v>
      </c>
      <c r="D155" s="86" t="s">
        <v>115</v>
      </c>
      <c r="E155" s="81" t="s">
        <v>116</v>
      </c>
      <c r="F155" s="82">
        <v>3430831</v>
      </c>
      <c r="G155" s="82">
        <v>44371</v>
      </c>
      <c r="H155" s="82">
        <v>1416422</v>
      </c>
      <c r="I155" s="82">
        <v>28864</v>
      </c>
      <c r="J155" s="82">
        <f t="shared" si="6"/>
        <v>2014409</v>
      </c>
      <c r="K155" s="82">
        <f t="shared" si="7"/>
        <v>15507</v>
      </c>
    </row>
    <row r="156" spans="1:11" x14ac:dyDescent="0.25">
      <c r="B156" s="81" t="s">
        <v>140</v>
      </c>
      <c r="C156" s="81" t="str">
        <f t="shared" si="8"/>
        <v>2017-7</v>
      </c>
      <c r="D156" s="86" t="s">
        <v>117</v>
      </c>
      <c r="E156" s="81" t="s">
        <v>118</v>
      </c>
      <c r="F156" s="82">
        <v>4289083</v>
      </c>
      <c r="G156" s="82">
        <v>51209</v>
      </c>
      <c r="H156" s="82">
        <v>1839883</v>
      </c>
      <c r="I156" s="82">
        <v>32997</v>
      </c>
      <c r="J156" s="82">
        <f t="shared" si="6"/>
        <v>2449200</v>
      </c>
      <c r="K156" s="82">
        <f t="shared" si="7"/>
        <v>18212</v>
      </c>
    </row>
    <row r="157" spans="1:11" x14ac:dyDescent="0.25">
      <c r="B157" s="81" t="s">
        <v>140</v>
      </c>
      <c r="C157" s="81" t="str">
        <f t="shared" si="8"/>
        <v>2017-8</v>
      </c>
      <c r="D157" s="86" t="s">
        <v>119</v>
      </c>
      <c r="E157" s="81" t="s">
        <v>120</v>
      </c>
      <c r="F157" s="82">
        <v>4265016</v>
      </c>
      <c r="G157" s="82">
        <v>52296</v>
      </c>
      <c r="H157" s="82">
        <v>1752321</v>
      </c>
      <c r="I157" s="82">
        <v>30592</v>
      </c>
      <c r="J157" s="82">
        <f t="shared" si="6"/>
        <v>2512695</v>
      </c>
      <c r="K157" s="82">
        <f t="shared" si="7"/>
        <v>21704</v>
      </c>
    </row>
    <row r="158" spans="1:11" x14ac:dyDescent="0.25">
      <c r="B158" s="81" t="s">
        <v>140</v>
      </c>
      <c r="C158" s="81" t="str">
        <f t="shared" si="8"/>
        <v>2017-9</v>
      </c>
      <c r="D158" s="86" t="s">
        <v>121</v>
      </c>
      <c r="E158" s="81" t="s">
        <v>122</v>
      </c>
      <c r="F158" s="82">
        <v>3569618</v>
      </c>
      <c r="G158" s="82">
        <v>47325</v>
      </c>
      <c r="H158" s="82">
        <v>1613958</v>
      </c>
      <c r="I158" s="82">
        <v>30841</v>
      </c>
      <c r="J158" s="82">
        <f t="shared" si="6"/>
        <v>1955660</v>
      </c>
      <c r="K158" s="82">
        <f t="shared" si="7"/>
        <v>16484</v>
      </c>
    </row>
    <row r="159" spans="1:11" x14ac:dyDescent="0.25">
      <c r="B159" s="81" t="s">
        <v>140</v>
      </c>
      <c r="C159" s="81" t="str">
        <f t="shared" si="8"/>
        <v>2017-10</v>
      </c>
      <c r="D159" s="86" t="s">
        <v>123</v>
      </c>
      <c r="E159" s="81" t="s">
        <v>124</v>
      </c>
      <c r="F159" s="82">
        <v>2980995</v>
      </c>
      <c r="G159" s="82">
        <v>40108</v>
      </c>
      <c r="H159" s="82">
        <v>1473619</v>
      </c>
      <c r="I159" s="82">
        <v>26409</v>
      </c>
      <c r="J159" s="82">
        <f t="shared" si="6"/>
        <v>1507376</v>
      </c>
      <c r="K159" s="82">
        <f t="shared" si="7"/>
        <v>13699</v>
      </c>
    </row>
    <row r="160" spans="1:11" x14ac:dyDescent="0.25">
      <c r="B160" s="81" t="s">
        <v>140</v>
      </c>
      <c r="C160" s="81" t="str">
        <f t="shared" si="8"/>
        <v>2017-11</v>
      </c>
      <c r="D160" s="86" t="s">
        <v>125</v>
      </c>
      <c r="E160" s="81" t="s">
        <v>126</v>
      </c>
      <c r="F160" s="82">
        <v>1973338</v>
      </c>
      <c r="G160" s="82">
        <v>30376</v>
      </c>
      <c r="H160" s="82">
        <v>915464</v>
      </c>
      <c r="I160" s="82">
        <v>19189</v>
      </c>
      <c r="J160" s="82">
        <f t="shared" si="6"/>
        <v>1057874</v>
      </c>
      <c r="K160" s="82">
        <f t="shared" si="7"/>
        <v>11187</v>
      </c>
    </row>
    <row r="161" spans="1:11" x14ac:dyDescent="0.25">
      <c r="B161" s="81" t="s">
        <v>140</v>
      </c>
      <c r="C161" s="81" t="str">
        <f t="shared" si="8"/>
        <v>2017-12</v>
      </c>
      <c r="D161" s="86" t="s">
        <v>127</v>
      </c>
      <c r="E161" s="81" t="s">
        <v>128</v>
      </c>
      <c r="F161" s="82">
        <v>2631626</v>
      </c>
      <c r="G161" s="82">
        <v>26639</v>
      </c>
      <c r="H161" s="82">
        <v>1202332</v>
      </c>
      <c r="I161" s="82">
        <v>18168</v>
      </c>
      <c r="J161" s="82">
        <f t="shared" si="6"/>
        <v>1429294</v>
      </c>
      <c r="K161" s="82">
        <f t="shared" si="7"/>
        <v>8471</v>
      </c>
    </row>
    <row r="162" spans="1:11" x14ac:dyDescent="0.25">
      <c r="A162" s="81" t="s">
        <v>141</v>
      </c>
      <c r="B162" s="81" t="s">
        <v>141</v>
      </c>
      <c r="C162" s="81" t="str">
        <f t="shared" si="8"/>
        <v>2018-1</v>
      </c>
      <c r="D162" s="86" t="s">
        <v>106</v>
      </c>
      <c r="E162" s="81" t="s">
        <v>107</v>
      </c>
      <c r="F162" s="82">
        <v>2871590</v>
      </c>
      <c r="G162" s="82">
        <v>24948</v>
      </c>
      <c r="H162" s="82">
        <v>1420105</v>
      </c>
      <c r="I162" s="82">
        <v>15459</v>
      </c>
      <c r="J162" s="82">
        <f t="shared" si="6"/>
        <v>1451485</v>
      </c>
      <c r="K162" s="82">
        <f t="shared" si="7"/>
        <v>9489</v>
      </c>
    </row>
    <row r="163" spans="1:11" x14ac:dyDescent="0.25">
      <c r="B163" s="81" t="s">
        <v>141</v>
      </c>
      <c r="C163" s="81" t="str">
        <f t="shared" si="8"/>
        <v>2018-2</v>
      </c>
      <c r="D163" s="86" t="s">
        <v>108</v>
      </c>
      <c r="E163" s="81" t="s">
        <v>109</v>
      </c>
      <c r="F163" s="82">
        <v>3194275</v>
      </c>
      <c r="G163" s="82">
        <v>26323</v>
      </c>
      <c r="H163" s="82">
        <v>1636734</v>
      </c>
      <c r="I163" s="82">
        <v>16822</v>
      </c>
      <c r="J163" s="82">
        <f t="shared" si="6"/>
        <v>1557541</v>
      </c>
      <c r="K163" s="82">
        <f t="shared" si="7"/>
        <v>9501</v>
      </c>
    </row>
    <row r="164" spans="1:11" x14ac:dyDescent="0.25">
      <c r="B164" s="81" t="s">
        <v>141</v>
      </c>
      <c r="C164" s="81" t="str">
        <f t="shared" si="8"/>
        <v>2018-3</v>
      </c>
      <c r="D164" s="86" t="s">
        <v>110</v>
      </c>
      <c r="E164" s="81" t="s">
        <v>111</v>
      </c>
      <c r="F164" s="82">
        <v>3328071</v>
      </c>
      <c r="G164" s="82">
        <v>31476</v>
      </c>
      <c r="H164" s="82">
        <v>1553122</v>
      </c>
      <c r="I164" s="82">
        <v>20092</v>
      </c>
      <c r="J164" s="82">
        <f t="shared" si="6"/>
        <v>1774949</v>
      </c>
      <c r="K164" s="82">
        <f t="shared" si="7"/>
        <v>11384</v>
      </c>
    </row>
    <row r="165" spans="1:11" x14ac:dyDescent="0.25">
      <c r="B165" s="81" t="s">
        <v>141</v>
      </c>
      <c r="C165" s="81" t="str">
        <f t="shared" si="8"/>
        <v>2018-4</v>
      </c>
      <c r="D165" s="86" t="s">
        <v>112</v>
      </c>
      <c r="E165" s="81" t="s">
        <v>113</v>
      </c>
      <c r="F165" s="82">
        <v>2576811</v>
      </c>
      <c r="G165" s="82">
        <v>32622</v>
      </c>
      <c r="H165" s="82">
        <v>1138424</v>
      </c>
      <c r="I165" s="82">
        <v>20708</v>
      </c>
      <c r="J165" s="82">
        <f t="shared" si="6"/>
        <v>1438387</v>
      </c>
      <c r="K165" s="82">
        <f t="shared" si="7"/>
        <v>11914</v>
      </c>
    </row>
    <row r="166" spans="1:11" x14ac:dyDescent="0.25">
      <c r="B166" s="81" t="s">
        <v>141</v>
      </c>
      <c r="C166" s="81" t="str">
        <f t="shared" si="8"/>
        <v>2018-5</v>
      </c>
      <c r="D166" s="86" t="s">
        <v>114</v>
      </c>
      <c r="E166" s="81" t="s">
        <v>70</v>
      </c>
      <c r="F166" s="82">
        <v>2874763</v>
      </c>
      <c r="G166" s="82">
        <v>39571</v>
      </c>
      <c r="H166" s="82">
        <v>1167780</v>
      </c>
      <c r="I166" s="82">
        <v>24916</v>
      </c>
      <c r="J166" s="82">
        <f t="shared" si="6"/>
        <v>1706983</v>
      </c>
      <c r="K166" s="82">
        <f t="shared" si="7"/>
        <v>14655</v>
      </c>
    </row>
    <row r="167" spans="1:11" x14ac:dyDescent="0.25">
      <c r="B167" s="81" t="s">
        <v>141</v>
      </c>
      <c r="C167" s="81" t="str">
        <f t="shared" si="8"/>
        <v>2018-6</v>
      </c>
      <c r="D167" s="86" t="s">
        <v>115</v>
      </c>
      <c r="E167" s="81" t="s">
        <v>116</v>
      </c>
      <c r="F167" s="82">
        <v>3613500</v>
      </c>
      <c r="G167" s="82">
        <v>44456</v>
      </c>
      <c r="H167" s="82">
        <v>1472449</v>
      </c>
      <c r="I167" s="82">
        <v>28027</v>
      </c>
      <c r="J167" s="82">
        <f t="shared" si="6"/>
        <v>2141051</v>
      </c>
      <c r="K167" s="82">
        <f t="shared" si="7"/>
        <v>16429</v>
      </c>
    </row>
    <row r="168" spans="1:11" x14ac:dyDescent="0.25">
      <c r="B168" s="81" t="s">
        <v>141</v>
      </c>
      <c r="C168" s="81" t="str">
        <f t="shared" si="8"/>
        <v>2018-7</v>
      </c>
      <c r="D168" s="86" t="s">
        <v>117</v>
      </c>
      <c r="E168" s="81" t="s">
        <v>118</v>
      </c>
      <c r="F168" s="82">
        <v>4422988</v>
      </c>
      <c r="G168" s="82">
        <v>48474</v>
      </c>
      <c r="H168" s="82">
        <v>1859775</v>
      </c>
      <c r="I168" s="82">
        <v>30808</v>
      </c>
      <c r="J168" s="82">
        <f t="shared" si="6"/>
        <v>2563213</v>
      </c>
      <c r="K168" s="82">
        <f t="shared" si="7"/>
        <v>17666</v>
      </c>
    </row>
    <row r="169" spans="1:11" x14ac:dyDescent="0.25">
      <c r="B169" s="81" t="s">
        <v>141</v>
      </c>
      <c r="C169" s="81" t="str">
        <f t="shared" si="8"/>
        <v>2018-8</v>
      </c>
      <c r="D169" s="86" t="s">
        <v>119</v>
      </c>
      <c r="E169" s="81" t="s">
        <v>120</v>
      </c>
      <c r="F169" s="82">
        <v>4478634</v>
      </c>
      <c r="G169" s="82">
        <v>50147</v>
      </c>
      <c r="H169" s="82">
        <v>1823955</v>
      </c>
      <c r="I169" s="82">
        <v>28713</v>
      </c>
      <c r="J169" s="82">
        <f t="shared" si="6"/>
        <v>2654679</v>
      </c>
      <c r="K169" s="82">
        <f t="shared" si="7"/>
        <v>21434</v>
      </c>
    </row>
    <row r="170" spans="1:11" x14ac:dyDescent="0.25">
      <c r="B170" s="81" t="s">
        <v>141</v>
      </c>
      <c r="C170" s="81" t="str">
        <f t="shared" si="8"/>
        <v>2018-9</v>
      </c>
      <c r="D170" s="86" t="s">
        <v>121</v>
      </c>
      <c r="E170" s="81" t="s">
        <v>122</v>
      </c>
      <c r="F170" s="82">
        <v>3694903</v>
      </c>
      <c r="G170" s="82">
        <v>46003</v>
      </c>
      <c r="H170" s="82">
        <v>1693231</v>
      </c>
      <c r="I170" s="82">
        <v>29169</v>
      </c>
      <c r="J170" s="82">
        <f t="shared" si="6"/>
        <v>2001672</v>
      </c>
      <c r="K170" s="82">
        <f t="shared" si="7"/>
        <v>16834</v>
      </c>
    </row>
    <row r="171" spans="1:11" x14ac:dyDescent="0.25">
      <c r="B171" s="81" t="s">
        <v>141</v>
      </c>
      <c r="C171" s="81" t="str">
        <f t="shared" si="8"/>
        <v>2018-10</v>
      </c>
      <c r="D171" s="86" t="s">
        <v>123</v>
      </c>
      <c r="E171" s="81" t="s">
        <v>124</v>
      </c>
      <c r="F171" s="82">
        <v>2998715</v>
      </c>
      <c r="G171" s="82">
        <v>40854</v>
      </c>
      <c r="H171" s="82">
        <v>1473123</v>
      </c>
      <c r="I171" s="82">
        <v>26479</v>
      </c>
      <c r="J171" s="82">
        <f t="shared" si="6"/>
        <v>1525592</v>
      </c>
      <c r="K171" s="82">
        <f t="shared" si="7"/>
        <v>14375</v>
      </c>
    </row>
    <row r="172" spans="1:11" x14ac:dyDescent="0.25">
      <c r="B172" s="81" t="s">
        <v>141</v>
      </c>
      <c r="C172" s="81" t="str">
        <f t="shared" si="8"/>
        <v>2018-11</v>
      </c>
      <c r="D172" s="86" t="s">
        <v>125</v>
      </c>
      <c r="E172" s="81" t="s">
        <v>126</v>
      </c>
      <c r="F172" s="82">
        <v>2025429</v>
      </c>
      <c r="G172" s="82">
        <v>32480</v>
      </c>
      <c r="H172" s="82">
        <v>943648</v>
      </c>
      <c r="I172" s="82">
        <v>20479</v>
      </c>
      <c r="J172" s="82">
        <f t="shared" si="6"/>
        <v>1081781</v>
      </c>
      <c r="K172" s="82">
        <f t="shared" si="7"/>
        <v>12001</v>
      </c>
    </row>
    <row r="173" spans="1:11" x14ac:dyDescent="0.25">
      <c r="B173" s="81" t="s">
        <v>141</v>
      </c>
      <c r="C173" s="81" t="str">
        <f t="shared" si="8"/>
        <v>2018-12</v>
      </c>
      <c r="D173" s="86" t="s">
        <v>127</v>
      </c>
      <c r="E173" s="81" t="s">
        <v>128</v>
      </c>
      <c r="F173" s="82">
        <v>2727098</v>
      </c>
      <c r="G173" s="82">
        <v>26988</v>
      </c>
      <c r="H173" s="82">
        <v>1230695</v>
      </c>
      <c r="I173" s="82">
        <v>16774</v>
      </c>
      <c r="J173" s="82">
        <f t="shared" si="6"/>
        <v>1496403</v>
      </c>
      <c r="K173" s="82">
        <f t="shared" si="7"/>
        <v>10214</v>
      </c>
    </row>
    <row r="174" spans="1:11" x14ac:dyDescent="0.25">
      <c r="A174" s="81" t="s">
        <v>142</v>
      </c>
      <c r="B174" s="81" t="s">
        <v>142</v>
      </c>
      <c r="C174" s="81" t="str">
        <f t="shared" si="8"/>
        <v>2019-01</v>
      </c>
      <c r="D174" s="86" t="s">
        <v>167</v>
      </c>
      <c r="E174" s="81" t="s">
        <v>107</v>
      </c>
      <c r="F174" s="82">
        <v>2836384</v>
      </c>
      <c r="G174" s="82">
        <v>29366</v>
      </c>
      <c r="H174" s="82">
        <v>1416534</v>
      </c>
      <c r="I174" s="82">
        <v>19444</v>
      </c>
      <c r="J174" s="82">
        <f t="shared" si="6"/>
        <v>1419850</v>
      </c>
      <c r="K174" s="82">
        <f t="shared" si="7"/>
        <v>9922</v>
      </c>
    </row>
    <row r="175" spans="1:11" x14ac:dyDescent="0.25">
      <c r="B175" s="81" t="s">
        <v>142</v>
      </c>
      <c r="C175" s="81" t="str">
        <f t="shared" si="8"/>
        <v>2019-02</v>
      </c>
      <c r="D175" s="86" t="s">
        <v>168</v>
      </c>
      <c r="E175" s="81" t="s">
        <v>109</v>
      </c>
      <c r="F175" s="82">
        <v>3113363</v>
      </c>
      <c r="G175" s="82">
        <v>27875</v>
      </c>
      <c r="H175" s="82">
        <v>1599532</v>
      </c>
      <c r="I175" s="82">
        <v>17824</v>
      </c>
      <c r="J175" s="82">
        <f t="shared" si="6"/>
        <v>1513831</v>
      </c>
      <c r="K175" s="82">
        <f t="shared" si="7"/>
        <v>10051</v>
      </c>
    </row>
    <row r="176" spans="1:11" x14ac:dyDescent="0.25">
      <c r="B176" s="81" t="s">
        <v>142</v>
      </c>
      <c r="C176" s="81" t="str">
        <f t="shared" si="8"/>
        <v>2019-03</v>
      </c>
      <c r="D176" s="86" t="s">
        <v>169</v>
      </c>
      <c r="E176" s="81" t="s">
        <v>111</v>
      </c>
      <c r="F176" s="82">
        <v>3352687</v>
      </c>
      <c r="G176" s="82">
        <v>32402</v>
      </c>
      <c r="H176" s="82">
        <v>1604118</v>
      </c>
      <c r="I176" s="82">
        <v>20869</v>
      </c>
      <c r="J176" s="82">
        <f t="shared" si="6"/>
        <v>1748569</v>
      </c>
      <c r="K176" s="82">
        <f t="shared" si="7"/>
        <v>11533</v>
      </c>
    </row>
    <row r="177" spans="1:11" x14ac:dyDescent="0.25">
      <c r="B177" s="81" t="s">
        <v>142</v>
      </c>
      <c r="C177" s="81" t="str">
        <f t="shared" si="8"/>
        <v>2019-04</v>
      </c>
      <c r="D177" s="86" t="s">
        <v>175</v>
      </c>
      <c r="E177" s="81" t="s">
        <v>113</v>
      </c>
      <c r="F177" s="82">
        <v>2676948</v>
      </c>
      <c r="G177" s="82">
        <v>35684</v>
      </c>
      <c r="H177" s="82">
        <v>1174108</v>
      </c>
      <c r="I177" s="82">
        <v>21921</v>
      </c>
      <c r="J177" s="82">
        <f t="shared" si="6"/>
        <v>1502840</v>
      </c>
      <c r="K177" s="82">
        <f t="shared" si="7"/>
        <v>13763</v>
      </c>
    </row>
    <row r="178" spans="1:11" x14ac:dyDescent="0.25">
      <c r="B178" s="81" t="s">
        <v>142</v>
      </c>
      <c r="C178" s="81" t="str">
        <f t="shared" si="8"/>
        <v>2019-05</v>
      </c>
      <c r="D178" s="86" t="s">
        <v>170</v>
      </c>
      <c r="E178" s="81" t="s">
        <v>70</v>
      </c>
      <c r="F178" s="82">
        <v>3006949</v>
      </c>
      <c r="G178" s="82">
        <v>45202</v>
      </c>
      <c r="H178" s="82">
        <v>1233943</v>
      </c>
      <c r="I178" s="82">
        <v>28232</v>
      </c>
      <c r="J178" s="82">
        <f t="shared" si="6"/>
        <v>1773006</v>
      </c>
      <c r="K178" s="82">
        <f t="shared" si="7"/>
        <v>16970</v>
      </c>
    </row>
    <row r="179" spans="1:11" x14ac:dyDescent="0.25">
      <c r="B179" s="81" t="s">
        <v>142</v>
      </c>
      <c r="C179" s="81" t="str">
        <f t="shared" si="8"/>
        <v>2019-06</v>
      </c>
      <c r="D179" s="86" t="s">
        <v>171</v>
      </c>
      <c r="E179" s="81" t="s">
        <v>116</v>
      </c>
      <c r="F179" s="82">
        <v>3800082</v>
      </c>
      <c r="G179" s="82">
        <v>51491</v>
      </c>
      <c r="H179" s="82">
        <v>1552484</v>
      </c>
      <c r="I179" s="82">
        <v>30579</v>
      </c>
      <c r="J179" s="82">
        <f t="shared" si="6"/>
        <v>2247598</v>
      </c>
      <c r="K179" s="82">
        <f t="shared" si="7"/>
        <v>20912</v>
      </c>
    </row>
    <row r="180" spans="1:11" x14ac:dyDescent="0.25">
      <c r="B180" s="81" t="s">
        <v>142</v>
      </c>
      <c r="C180" s="81" t="str">
        <f t="shared" si="8"/>
        <v>2019-07</v>
      </c>
      <c r="D180" s="86" t="s">
        <v>172</v>
      </c>
      <c r="E180" s="81" t="s">
        <v>118</v>
      </c>
      <c r="F180" s="82">
        <v>4568810</v>
      </c>
      <c r="G180" s="82">
        <v>55546</v>
      </c>
      <c r="H180" s="82">
        <v>1961564</v>
      </c>
      <c r="I180" s="82">
        <v>34030</v>
      </c>
      <c r="J180" s="82">
        <f t="shared" si="6"/>
        <v>2607246</v>
      </c>
      <c r="K180" s="82">
        <f t="shared" si="7"/>
        <v>21516</v>
      </c>
    </row>
    <row r="181" spans="1:11" x14ac:dyDescent="0.25">
      <c r="B181" s="81" t="s">
        <v>142</v>
      </c>
      <c r="C181" s="81" t="str">
        <f t="shared" si="8"/>
        <v>2019-08</v>
      </c>
      <c r="D181" s="86" t="s">
        <v>173</v>
      </c>
      <c r="E181" s="81" t="s">
        <v>120</v>
      </c>
      <c r="F181" s="82">
        <v>4505292</v>
      </c>
      <c r="G181" s="82">
        <v>56730</v>
      </c>
      <c r="H181" s="82">
        <v>1914080</v>
      </c>
      <c r="I181" s="82">
        <v>33390</v>
      </c>
      <c r="J181" s="82">
        <f t="shared" si="6"/>
        <v>2591212</v>
      </c>
      <c r="K181" s="82">
        <f t="shared" si="7"/>
        <v>23340</v>
      </c>
    </row>
    <row r="182" spans="1:11" x14ac:dyDescent="0.25">
      <c r="B182" s="81" t="s">
        <v>142</v>
      </c>
      <c r="C182" s="81" t="str">
        <f t="shared" si="8"/>
        <v>2019-09</v>
      </c>
      <c r="D182" s="86" t="s">
        <v>174</v>
      </c>
      <c r="E182" s="81" t="s">
        <v>122</v>
      </c>
      <c r="F182" s="82">
        <v>3705035</v>
      </c>
      <c r="G182" s="82">
        <v>51146</v>
      </c>
      <c r="H182" s="82">
        <v>1678478</v>
      </c>
      <c r="I182" s="82">
        <v>32463</v>
      </c>
      <c r="J182" s="82">
        <f t="shared" si="6"/>
        <v>2026557</v>
      </c>
      <c r="K182" s="82">
        <f t="shared" si="7"/>
        <v>18683</v>
      </c>
    </row>
    <row r="183" spans="1:11" x14ac:dyDescent="0.25">
      <c r="B183" s="81" t="s">
        <v>142</v>
      </c>
      <c r="C183" s="81" t="str">
        <f t="shared" si="8"/>
        <v>2019-10</v>
      </c>
      <c r="D183" s="86" t="s">
        <v>123</v>
      </c>
      <c r="E183" s="81" t="s">
        <v>124</v>
      </c>
      <c r="F183" s="82">
        <v>3060503</v>
      </c>
      <c r="G183" s="82">
        <v>39495</v>
      </c>
      <c r="H183" s="82">
        <v>1479805</v>
      </c>
      <c r="I183" s="82">
        <v>26278</v>
      </c>
      <c r="J183" s="82">
        <f t="shared" si="6"/>
        <v>1580698</v>
      </c>
      <c r="K183" s="82">
        <f t="shared" si="7"/>
        <v>13217</v>
      </c>
    </row>
    <row r="184" spans="1:11" x14ac:dyDescent="0.25">
      <c r="B184" s="81" t="s">
        <v>142</v>
      </c>
      <c r="C184" s="81" t="str">
        <f t="shared" si="8"/>
        <v>2019-11</v>
      </c>
      <c r="D184" s="86" t="s">
        <v>125</v>
      </c>
      <c r="E184" s="81" t="s">
        <v>126</v>
      </c>
      <c r="F184" s="82">
        <v>2085854</v>
      </c>
      <c r="G184" s="82">
        <v>30466</v>
      </c>
      <c r="H184" s="82">
        <v>1003867</v>
      </c>
      <c r="I184" s="82">
        <v>19931</v>
      </c>
      <c r="J184" s="82">
        <f t="shared" ref="J184:J197" si="9">F184-H184</f>
        <v>1081987</v>
      </c>
      <c r="K184" s="82">
        <f t="shared" ref="K184:K197" si="10">G184-I184</f>
        <v>10535</v>
      </c>
    </row>
    <row r="185" spans="1:11" x14ac:dyDescent="0.25">
      <c r="B185" s="81" t="s">
        <v>142</v>
      </c>
      <c r="C185" s="81" t="str">
        <f t="shared" si="8"/>
        <v>2019-12</v>
      </c>
      <c r="D185" s="86" t="s">
        <v>127</v>
      </c>
      <c r="E185" s="81" t="s">
        <v>128</v>
      </c>
      <c r="F185" s="82">
        <v>2850132</v>
      </c>
      <c r="G185" s="82">
        <v>26496</v>
      </c>
      <c r="H185" s="82">
        <v>1303915</v>
      </c>
      <c r="I185" s="82">
        <v>16859</v>
      </c>
      <c r="J185" s="82">
        <f t="shared" si="9"/>
        <v>1546217</v>
      </c>
      <c r="K185" s="82">
        <f t="shared" si="10"/>
        <v>9637</v>
      </c>
    </row>
    <row r="186" spans="1:11" x14ac:dyDescent="0.25">
      <c r="A186" s="81" t="s">
        <v>143</v>
      </c>
      <c r="B186" s="81" t="s">
        <v>143</v>
      </c>
      <c r="C186" s="81" t="str">
        <f t="shared" si="8"/>
        <v>2020-01</v>
      </c>
      <c r="D186" s="86" t="s">
        <v>167</v>
      </c>
      <c r="E186" s="81" t="s">
        <v>107</v>
      </c>
      <c r="F186" s="82">
        <v>3016116</v>
      </c>
      <c r="G186" s="82">
        <v>25801</v>
      </c>
      <c r="H186" s="82">
        <v>1515750</v>
      </c>
      <c r="I186" s="82">
        <v>17518</v>
      </c>
      <c r="J186" s="82">
        <f t="shared" si="9"/>
        <v>1500366</v>
      </c>
      <c r="K186" s="82">
        <f t="shared" si="10"/>
        <v>8283</v>
      </c>
    </row>
    <row r="187" spans="1:11" x14ac:dyDescent="0.25">
      <c r="B187" s="81" t="s">
        <v>143</v>
      </c>
      <c r="C187" s="81" t="str">
        <f t="shared" si="8"/>
        <v>2020-02</v>
      </c>
      <c r="D187" s="86" t="s">
        <v>168</v>
      </c>
      <c r="E187" s="81" t="s">
        <v>109</v>
      </c>
      <c r="F187" s="82">
        <v>3312404</v>
      </c>
      <c r="G187" s="82">
        <v>27608</v>
      </c>
      <c r="H187" s="82">
        <v>1718052</v>
      </c>
      <c r="I187" s="82">
        <v>17104</v>
      </c>
      <c r="J187" s="82">
        <f t="shared" si="9"/>
        <v>1594352</v>
      </c>
      <c r="K187" s="82">
        <f t="shared" si="10"/>
        <v>10504</v>
      </c>
    </row>
    <row r="188" spans="1:11" x14ac:dyDescent="0.25">
      <c r="B188" s="81" t="s">
        <v>143</v>
      </c>
      <c r="C188" s="81" t="str">
        <f t="shared" si="8"/>
        <v>2020-03</v>
      </c>
      <c r="D188" s="86" t="s">
        <v>169</v>
      </c>
      <c r="E188" s="81" t="s">
        <v>111</v>
      </c>
      <c r="F188" s="82">
        <v>1264231</v>
      </c>
      <c r="G188" s="82">
        <v>11819</v>
      </c>
      <c r="H188" s="82">
        <v>706863</v>
      </c>
      <c r="I188" s="82">
        <v>8292</v>
      </c>
      <c r="J188" s="82">
        <f t="shared" si="9"/>
        <v>557368</v>
      </c>
      <c r="K188" s="82">
        <f t="shared" si="10"/>
        <v>3527</v>
      </c>
    </row>
    <row r="189" spans="1:11" x14ac:dyDescent="0.25">
      <c r="B189" s="81" t="s">
        <v>143</v>
      </c>
      <c r="C189" s="81" t="str">
        <f t="shared" si="8"/>
        <v>2020-04</v>
      </c>
      <c r="D189" s="86" t="s">
        <v>175</v>
      </c>
      <c r="E189" s="81" t="s">
        <v>113</v>
      </c>
      <c r="F189" s="82">
        <v>204564</v>
      </c>
      <c r="G189" s="82">
        <v>4868</v>
      </c>
      <c r="H189" s="82">
        <v>148482</v>
      </c>
      <c r="I189" s="82">
        <v>4398</v>
      </c>
      <c r="J189" s="82">
        <f t="shared" si="9"/>
        <v>56082</v>
      </c>
      <c r="K189" s="82">
        <f t="shared" si="10"/>
        <v>470</v>
      </c>
    </row>
    <row r="190" spans="1:11" x14ac:dyDescent="0.25">
      <c r="B190" s="81" t="s">
        <v>143</v>
      </c>
      <c r="C190" s="81" t="str">
        <f t="shared" si="8"/>
        <v>2020-05</v>
      </c>
      <c r="D190" s="86" t="s">
        <v>170</v>
      </c>
      <c r="E190" s="81" t="s">
        <v>70</v>
      </c>
      <c r="F190" s="82">
        <v>625054</v>
      </c>
      <c r="G190" s="82">
        <v>14890</v>
      </c>
      <c r="H190" s="82">
        <v>539955</v>
      </c>
      <c r="I190" s="82">
        <v>13852</v>
      </c>
      <c r="J190" s="82">
        <f t="shared" si="9"/>
        <v>85099</v>
      </c>
      <c r="K190" s="82">
        <f t="shared" si="10"/>
        <v>1038</v>
      </c>
    </row>
    <row r="191" spans="1:11" x14ac:dyDescent="0.25">
      <c r="B191" s="81" t="s">
        <v>143</v>
      </c>
      <c r="C191" s="81" t="str">
        <f t="shared" si="8"/>
        <v>2020-06</v>
      </c>
      <c r="D191" s="86" t="s">
        <v>171</v>
      </c>
      <c r="E191" s="81" t="s">
        <v>116</v>
      </c>
      <c r="F191" s="82">
        <v>1443065</v>
      </c>
      <c r="G191" s="82">
        <v>27196</v>
      </c>
      <c r="H191" s="82">
        <v>1168770</v>
      </c>
      <c r="I191" s="82">
        <v>23540</v>
      </c>
      <c r="J191" s="82">
        <f t="shared" si="9"/>
        <v>274295</v>
      </c>
      <c r="K191" s="82">
        <f t="shared" si="10"/>
        <v>3656</v>
      </c>
    </row>
    <row r="192" spans="1:11" x14ac:dyDescent="0.25">
      <c r="B192" s="81" t="s">
        <v>143</v>
      </c>
      <c r="C192" s="81" t="str">
        <f t="shared" si="8"/>
        <v>2020-07</v>
      </c>
      <c r="D192" s="86" t="s">
        <v>172</v>
      </c>
      <c r="E192" s="81" t="s">
        <v>118</v>
      </c>
      <c r="F192" s="82">
        <v>3361942</v>
      </c>
      <c r="G192" s="82">
        <v>52909</v>
      </c>
      <c r="H192" s="82">
        <v>2562968</v>
      </c>
      <c r="I192" s="82">
        <v>44453</v>
      </c>
      <c r="J192" s="82">
        <f t="shared" si="9"/>
        <v>798974</v>
      </c>
      <c r="K192" s="82">
        <f t="shared" si="10"/>
        <v>8456</v>
      </c>
    </row>
    <row r="193" spans="1:11" x14ac:dyDescent="0.25">
      <c r="B193" s="81" t="s">
        <v>143</v>
      </c>
      <c r="C193" s="81" t="str">
        <f t="shared" si="8"/>
        <v>2020-08</v>
      </c>
      <c r="D193" s="86" t="s">
        <v>173</v>
      </c>
      <c r="E193" s="81" t="s">
        <v>120</v>
      </c>
      <c r="F193" s="82">
        <v>3241364</v>
      </c>
      <c r="G193" s="82">
        <v>45126</v>
      </c>
      <c r="H193" s="82">
        <v>2213030</v>
      </c>
      <c r="I193" s="82">
        <v>35084</v>
      </c>
      <c r="J193" s="82">
        <f t="shared" si="9"/>
        <v>1028334</v>
      </c>
      <c r="K193" s="82">
        <f t="shared" si="10"/>
        <v>10042</v>
      </c>
    </row>
    <row r="194" spans="1:11" x14ac:dyDescent="0.25">
      <c r="B194" s="81" t="s">
        <v>143</v>
      </c>
      <c r="C194" s="81" t="str">
        <f t="shared" si="8"/>
        <v>2020-09</v>
      </c>
      <c r="D194" s="86" t="s">
        <v>174</v>
      </c>
      <c r="E194" s="81" t="s">
        <v>122</v>
      </c>
      <c r="F194" s="82">
        <v>2663475</v>
      </c>
      <c r="G194" s="82">
        <v>40090</v>
      </c>
      <c r="H194" s="82">
        <v>2025063</v>
      </c>
      <c r="I194" s="82">
        <v>32421</v>
      </c>
      <c r="J194" s="82">
        <f t="shared" si="9"/>
        <v>638412</v>
      </c>
      <c r="K194" s="82">
        <f t="shared" si="10"/>
        <v>7669</v>
      </c>
    </row>
    <row r="195" spans="1:11" x14ac:dyDescent="0.25">
      <c r="B195" s="81" t="s">
        <v>143</v>
      </c>
      <c r="C195" s="81" t="str">
        <f t="shared" si="8"/>
        <v>2020-10</v>
      </c>
      <c r="D195" s="86" t="s">
        <v>123</v>
      </c>
      <c r="E195" s="81" t="s">
        <v>124</v>
      </c>
      <c r="F195" s="83" t="s">
        <v>144</v>
      </c>
      <c r="G195" s="83" t="s">
        <v>144</v>
      </c>
      <c r="H195" s="83" t="s">
        <v>144</v>
      </c>
      <c r="I195" s="83" t="s">
        <v>144</v>
      </c>
      <c r="J195" s="82" t="e">
        <f t="shared" si="9"/>
        <v>#VALUE!</v>
      </c>
      <c r="K195" s="82" t="e">
        <f t="shared" si="10"/>
        <v>#VALUE!</v>
      </c>
    </row>
    <row r="196" spans="1:11" x14ac:dyDescent="0.25">
      <c r="B196" s="81" t="s">
        <v>143</v>
      </c>
      <c r="C196" s="81" t="str">
        <f t="shared" si="8"/>
        <v>2020-11</v>
      </c>
      <c r="D196" s="86" t="s">
        <v>125</v>
      </c>
      <c r="E196" s="81" t="s">
        <v>126</v>
      </c>
      <c r="F196" s="83" t="s">
        <v>144</v>
      </c>
      <c r="G196" s="83" t="s">
        <v>144</v>
      </c>
      <c r="H196" s="83" t="s">
        <v>144</v>
      </c>
      <c r="I196" s="83" t="s">
        <v>144</v>
      </c>
      <c r="J196" s="82" t="e">
        <f t="shared" si="9"/>
        <v>#VALUE!</v>
      </c>
      <c r="K196" s="82" t="e">
        <f t="shared" si="10"/>
        <v>#VALUE!</v>
      </c>
    </row>
    <row r="197" spans="1:11" x14ac:dyDescent="0.25">
      <c r="B197" s="81" t="s">
        <v>143</v>
      </c>
      <c r="C197" s="81" t="str">
        <f t="shared" si="8"/>
        <v>2020-12</v>
      </c>
      <c r="D197" s="86" t="s">
        <v>127</v>
      </c>
      <c r="E197" s="81" t="s">
        <v>128</v>
      </c>
      <c r="F197" s="83" t="s">
        <v>144</v>
      </c>
      <c r="G197" s="83" t="s">
        <v>144</v>
      </c>
      <c r="H197" s="83" t="s">
        <v>144</v>
      </c>
      <c r="I197" s="83" t="s">
        <v>144</v>
      </c>
      <c r="J197" s="82" t="e">
        <f t="shared" si="9"/>
        <v>#VALUE!</v>
      </c>
      <c r="K197" s="82" t="e">
        <f t="shared" si="10"/>
        <v>#VALUE!</v>
      </c>
    </row>
    <row r="198" spans="1:11" x14ac:dyDescent="0.25">
      <c r="J198" s="84"/>
      <c r="K198" s="84"/>
    </row>
    <row r="199" spans="1:11" s="84" customFormat="1" x14ac:dyDescent="0.25">
      <c r="A199" s="84" t="s">
        <v>145</v>
      </c>
      <c r="D199" s="87"/>
    </row>
    <row r="200" spans="1:11" s="84" customFormat="1" x14ac:dyDescent="0.25">
      <c r="A200" s="84" t="s">
        <v>146</v>
      </c>
      <c r="D200" s="87"/>
    </row>
    <row r="201" spans="1:11" s="84" customFormat="1" x14ac:dyDescent="0.25">
      <c r="A201" s="84" t="s">
        <v>147</v>
      </c>
      <c r="D201" s="87"/>
    </row>
    <row r="202" spans="1:11" s="84" customFormat="1" x14ac:dyDescent="0.25">
      <c r="A202" s="84" t="s">
        <v>148</v>
      </c>
      <c r="D202" s="87"/>
    </row>
    <row r="203" spans="1:11" s="84" customFormat="1" x14ac:dyDescent="0.25">
      <c r="D203" s="87"/>
    </row>
    <row r="204" spans="1:11" s="84" customFormat="1" x14ac:dyDescent="0.25">
      <c r="A204" s="84" t="s">
        <v>149</v>
      </c>
      <c r="D204" s="87"/>
    </row>
    <row r="205" spans="1:11" s="84" customFormat="1" x14ac:dyDescent="0.25">
      <c r="A205" s="84" t="s">
        <v>150</v>
      </c>
      <c r="D205" s="87"/>
    </row>
    <row r="206" spans="1:11" s="84" customFormat="1" x14ac:dyDescent="0.25">
      <c r="D206" s="87"/>
    </row>
    <row r="207" spans="1:11" s="84" customFormat="1" x14ac:dyDescent="0.25">
      <c r="A207" s="84" t="s">
        <v>151</v>
      </c>
      <c r="D207" s="87"/>
    </row>
    <row r="208" spans="1:11" s="84" customFormat="1" x14ac:dyDescent="0.25">
      <c r="A208" s="84" t="s">
        <v>152</v>
      </c>
      <c r="D208" s="87"/>
    </row>
    <row r="209" spans="1:4" s="84" customFormat="1" x14ac:dyDescent="0.25">
      <c r="D209" s="87"/>
    </row>
    <row r="210" spans="1:4" s="84" customFormat="1" x14ac:dyDescent="0.25">
      <c r="A210" s="84" t="s">
        <v>153</v>
      </c>
      <c r="D210" s="87"/>
    </row>
    <row r="211" spans="1:4" s="84" customFormat="1" x14ac:dyDescent="0.25">
      <c r="A211" s="84" t="s">
        <v>154</v>
      </c>
      <c r="D211" s="87"/>
    </row>
    <row r="212" spans="1:4" s="84" customFormat="1" x14ac:dyDescent="0.25">
      <c r="D212" s="87"/>
    </row>
    <row r="213" spans="1:4" s="84" customFormat="1" x14ac:dyDescent="0.25">
      <c r="D213" s="87"/>
    </row>
    <row r="214" spans="1:4" s="84" customFormat="1" x14ac:dyDescent="0.25">
      <c r="A214" s="84" t="s">
        <v>155</v>
      </c>
      <c r="D214" s="87"/>
    </row>
    <row r="215" spans="1:4" s="84" customFormat="1" x14ac:dyDescent="0.25">
      <c r="A215" s="84" t="s">
        <v>156</v>
      </c>
      <c r="D215" s="87"/>
    </row>
    <row r="216" spans="1:4" s="84" customFormat="1" x14ac:dyDescent="0.25">
      <c r="D216" s="87"/>
    </row>
    <row r="217" spans="1:4" s="84" customFormat="1" x14ac:dyDescent="0.25">
      <c r="D217" s="87"/>
    </row>
    <row r="218" spans="1:4" s="84" customFormat="1" x14ac:dyDescent="0.25">
      <c r="A218" s="84" t="s">
        <v>157</v>
      </c>
      <c r="D218" s="87"/>
    </row>
    <row r="219" spans="1:4" s="84" customFormat="1" x14ac:dyDescent="0.25">
      <c r="A219" s="84" t="s">
        <v>158</v>
      </c>
      <c r="D219" s="87"/>
    </row>
    <row r="220" spans="1:4" s="84" customFormat="1" x14ac:dyDescent="0.25">
      <c r="D220" s="87"/>
    </row>
    <row r="221" spans="1:4" s="84" customFormat="1" x14ac:dyDescent="0.25">
      <c r="D221" s="87"/>
    </row>
    <row r="222" spans="1:4" s="84" customFormat="1" x14ac:dyDescent="0.25">
      <c r="D222" s="87"/>
    </row>
    <row r="223" spans="1:4" s="84" customFormat="1" x14ac:dyDescent="0.25">
      <c r="D223" s="87"/>
    </row>
    <row r="224" spans="1:4" s="84" customFormat="1" x14ac:dyDescent="0.25">
      <c r="D224" s="87"/>
    </row>
    <row r="225" spans="1:4" s="84" customFormat="1" x14ac:dyDescent="0.25">
      <c r="D225" s="87"/>
    </row>
    <row r="226" spans="1:4" s="84" customFormat="1" x14ac:dyDescent="0.25">
      <c r="A226" s="84" t="s">
        <v>159</v>
      </c>
      <c r="D226" s="87"/>
    </row>
    <row r="227" spans="1:4" s="84" customFormat="1" x14ac:dyDescent="0.25">
      <c r="A227" s="84" t="s">
        <v>160</v>
      </c>
      <c r="D227" s="87"/>
    </row>
    <row r="228" spans="1:4" s="84" customFormat="1" x14ac:dyDescent="0.25">
      <c r="D228" s="87"/>
    </row>
    <row r="229" spans="1:4" s="84" customFormat="1" x14ac:dyDescent="0.25">
      <c r="A229" s="84" t="s">
        <v>161</v>
      </c>
      <c r="D229" s="87"/>
    </row>
    <row r="230" spans="1:4" s="84" customFormat="1" x14ac:dyDescent="0.25">
      <c r="A230" s="84" t="s">
        <v>162</v>
      </c>
      <c r="D230" s="87"/>
    </row>
    <row r="231" spans="1:4" s="84" customFormat="1" x14ac:dyDescent="0.25">
      <c r="D231" s="87"/>
    </row>
    <row r="232" spans="1:4" s="84" customFormat="1" x14ac:dyDescent="0.25">
      <c r="D232" s="87"/>
    </row>
    <row r="233" spans="1:4" s="84" customFormat="1" x14ac:dyDescent="0.25">
      <c r="D233" s="87"/>
    </row>
    <row r="234" spans="1:4" s="84" customFormat="1" x14ac:dyDescent="0.25">
      <c r="D234" s="87"/>
    </row>
    <row r="235" spans="1:4" s="84" customFormat="1" x14ac:dyDescent="0.25">
      <c r="D235" s="87"/>
    </row>
    <row r="236" spans="1:4" s="84" customFormat="1" x14ac:dyDescent="0.25">
      <c r="D236" s="87"/>
    </row>
    <row r="237" spans="1:4" s="84" customFormat="1" x14ac:dyDescent="0.25">
      <c r="D237" s="87"/>
    </row>
    <row r="238" spans="1:4" s="84" customFormat="1" x14ac:dyDescent="0.25">
      <c r="D238" s="87"/>
    </row>
    <row r="239" spans="1:4" s="84" customFormat="1" x14ac:dyDescent="0.25">
      <c r="D239" s="87"/>
    </row>
    <row r="240" spans="1:4" s="84" customFormat="1" x14ac:dyDescent="0.25">
      <c r="D240" s="87"/>
    </row>
  </sheetData>
  <pageMargins left="0.70866141732283472" right="0.70866141732283472"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g072</vt:lpstr>
      <vt:lpstr>Cas cumulé par 100'000 hab.</vt:lpstr>
      <vt:lpstr>Covid par canton</vt:lpstr>
      <vt:lpstr>Décès par 100'000 habitants</vt:lpstr>
      <vt:lpstr>Tests</vt:lpstr>
      <vt:lpstr>Tourisme</vt:lpstr>
      <vt:lpstr>'Décès par 100''000 habitants'!Impression_des_titres</vt:lpstr>
      <vt:lpstr>Tourisme!Impression_des_titres</vt:lpstr>
      <vt:lpstr>'Cas cumulé par 100''000 hab.'!Zone_d_impression</vt:lpstr>
      <vt:lpstr>'Décès par 100''000 habitants'!Zone_d_impression</vt:lpstr>
      <vt:lpstr>'g072'!Zone_d_impression</vt:lpstr>
      <vt:lpstr>Tests!Zone_d_impression</vt:lpstr>
      <vt:lpstr>Tourisme!Zone_d_impression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Sacco Vittoria</dc:creator>
  <cp:lastModifiedBy>Messikommer Reto</cp:lastModifiedBy>
  <cp:lastPrinted>2020-11-24T14:00:22Z</cp:lastPrinted>
  <dcterms:created xsi:type="dcterms:W3CDTF">2020-08-06T09:19:25Z</dcterms:created>
  <dcterms:modified xsi:type="dcterms:W3CDTF">2020-11-24T14:02:22Z</dcterms:modified>
</cp:coreProperties>
</file>