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et.fr.ch\dfs\DEE\SSTAT\WP\00 Bases statistiques et produits généraux\01 Synthèses\01 Annuaire\10 Tableaux Annuaire\2020\"/>
    </mc:Choice>
  </mc:AlternateContent>
  <bookViews>
    <workbookView xWindow="-15" yWindow="-15" windowWidth="28830" windowHeight="6420"/>
  </bookViews>
  <sheets>
    <sheet name="T544" sheetId="28" r:id="rId1"/>
  </sheets>
  <definedNames>
    <definedName name="_AMO_UniqueIdentifier" localSheetId="0" hidden="1">"'2b28de91-4b30-48d5-8134-e5657f791251'"</definedName>
    <definedName name="_AMO_UniqueIdentifier" hidden="1">"'e38bd020-82e2-4e40-8329-148504e60ecf'"</definedName>
    <definedName name="_xlnm.Print_Titles" localSheetId="0">'T544'!$1:$8</definedName>
    <definedName name="_xlnm.Print_Area" localSheetId="0">'T544'!$A$1:$R$65</definedName>
  </definedNames>
  <calcPr calcId="162913" concurrentCalc="0"/>
</workbook>
</file>

<file path=xl/calcChain.xml><?xml version="1.0" encoding="utf-8"?>
<calcChain xmlns="http://schemas.openxmlformats.org/spreadsheetml/2006/main">
  <c r="M17" i="28" l="1"/>
  <c r="K17" i="28"/>
  <c r="I17" i="28"/>
  <c r="G17" i="28"/>
  <c r="E17" i="28"/>
  <c r="M11" i="28"/>
  <c r="K11" i="28"/>
  <c r="I11" i="28"/>
  <c r="G11" i="28"/>
  <c r="E11" i="28"/>
  <c r="M12" i="28"/>
  <c r="M13" i="28"/>
  <c r="K12" i="28"/>
  <c r="K13" i="28"/>
  <c r="I12" i="28"/>
  <c r="I13" i="28"/>
  <c r="G12" i="28"/>
  <c r="G13" i="28"/>
  <c r="E12" i="28"/>
  <c r="E13" i="28"/>
  <c r="M39" i="28"/>
  <c r="C17" i="28"/>
  <c r="C13" i="28"/>
  <c r="C12" i="28"/>
  <c r="C11" i="28"/>
</calcChain>
</file>

<file path=xl/sharedStrings.xml><?xml version="1.0" encoding="utf-8"?>
<sst xmlns="http://schemas.openxmlformats.org/spreadsheetml/2006/main" count="97" uniqueCount="59">
  <si>
    <t xml:space="preserve">Services industriels de Morat </t>
  </si>
  <si>
    <t>T08-05</t>
  </si>
  <si>
    <t>EW Jaun Energie AG</t>
  </si>
  <si>
    <t>Gruyère Energie SA</t>
  </si>
  <si>
    <t>Groupe E</t>
  </si>
  <si>
    <t>—</t>
  </si>
  <si>
    <t>Industrielle Betriebe Murten</t>
  </si>
  <si>
    <r>
      <t>2</t>
    </r>
    <r>
      <rPr>
        <sz val="6"/>
        <rFont val="Arial"/>
        <family val="2"/>
      </rPr>
      <t>Allfällige Unterschiede zwischen Gesamtsumme und addierten Einzelwerten oder Teilsummen sind auf Rundungsdifferenzen zurückzuführen</t>
    </r>
  </si>
  <si>
    <r>
      <t>2</t>
    </r>
    <r>
      <rPr>
        <sz val="6"/>
        <rFont val="Arial"/>
        <family val="2"/>
      </rPr>
      <t>Les éventuelles différences entre le total général et la somme des nombres ou celle des sous-totaux sont dues aux nombres arrondis</t>
    </r>
  </si>
  <si>
    <t>O</t>
  </si>
  <si>
    <t>T</t>
  </si>
  <si>
    <t>P</t>
  </si>
  <si>
    <t>ü</t>
  </si>
  <si>
    <t>!</t>
  </si>
  <si>
    <t>Total</t>
  </si>
  <si>
    <t>Incinération des ordures</t>
  </si>
  <si>
    <t>Kehrrichtverbrennungsanlagen</t>
  </si>
  <si>
    <t>Wasserkraftwerke</t>
  </si>
  <si>
    <t>Centrales hydrauliques</t>
  </si>
  <si>
    <t>Photovoltaïque</t>
  </si>
  <si>
    <t>Photovoltaik</t>
  </si>
  <si>
    <t>&gt; Laufwerke</t>
  </si>
  <si>
    <t>&gt; Speicherwerke</t>
  </si>
  <si>
    <t>&gt; Centrales à accumulation</t>
  </si>
  <si>
    <r>
      <t>&gt; Kleinwasserkraftwerke</t>
    </r>
    <r>
      <rPr>
        <i/>
        <vertAlign val="superscript"/>
        <sz val="6.5"/>
        <rFont val="Arial"/>
        <family val="2"/>
      </rPr>
      <t>3</t>
    </r>
  </si>
  <si>
    <r>
      <t>&gt; Petites centrales hydroélectriques</t>
    </r>
    <r>
      <rPr>
        <i/>
        <vertAlign val="superscript"/>
        <sz val="6.5"/>
        <rFont val="Arial"/>
        <family val="2"/>
      </rPr>
      <t>3</t>
    </r>
  </si>
  <si>
    <r>
      <t>Fernheizkraftwerke</t>
    </r>
    <r>
      <rPr>
        <vertAlign val="superscript"/>
        <sz val="6.5"/>
        <rFont val="Arial"/>
        <family val="2"/>
      </rPr>
      <t>4</t>
    </r>
  </si>
  <si>
    <r>
      <rPr>
        <vertAlign val="superscript"/>
        <sz val="6"/>
        <rFont val="Arial"/>
        <family val="2"/>
      </rPr>
      <t>5</t>
    </r>
    <r>
      <rPr>
        <sz val="6"/>
        <rFont val="Arial"/>
        <family val="2"/>
      </rPr>
      <t>Moteurs à gaz et moteurs diesel ainsi que les turbines à gaz inférieurs à 1 MW</t>
    </r>
    <r>
      <rPr>
        <vertAlign val="subscript"/>
        <sz val="6"/>
        <rFont val="Arial"/>
        <family val="2"/>
      </rPr>
      <t>e</t>
    </r>
    <r>
      <rPr>
        <sz val="6"/>
        <rFont val="Arial"/>
        <family val="2"/>
      </rPr>
      <t xml:space="preserve"> / Gas- und Dieselmotoren sowie Gasturbinen kleiner als 1 MW</t>
    </r>
    <r>
      <rPr>
        <vertAlign val="subscript"/>
        <sz val="6"/>
        <rFont val="Arial"/>
        <family val="2"/>
      </rPr>
      <t>e</t>
    </r>
  </si>
  <si>
    <t>&gt; Centrales au fil de l'eau</t>
  </si>
  <si>
    <t>&gt; Biogaz</t>
  </si>
  <si>
    <t>&gt; Abwasserreinigungsanlage (ARA)</t>
  </si>
  <si>
    <t>&gt; Biogas</t>
  </si>
  <si>
    <t>&gt; Station d'épuration (STEP)</t>
  </si>
  <si>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>Puissance nominale jusqu'à 300 kW / Bis 300 kW elektrischer Nennleistung</t>
    </r>
  </si>
  <si>
    <r>
      <t>Industrie</t>
    </r>
    <r>
      <rPr>
        <vertAlign val="superscript"/>
        <sz val="6.5"/>
        <rFont val="Arial"/>
        <family val="2"/>
      </rPr>
      <t>4</t>
    </r>
  </si>
  <si>
    <t>Petites installations chaleur-force</t>
  </si>
  <si>
    <r>
      <t>&gt; Autres</t>
    </r>
    <r>
      <rPr>
        <i/>
        <vertAlign val="superscript"/>
        <sz val="6.5"/>
        <rFont val="Arial"/>
        <family val="2"/>
      </rPr>
      <t>5</t>
    </r>
  </si>
  <si>
    <r>
      <t>&gt; Andere</t>
    </r>
    <r>
      <rPr>
        <i/>
        <vertAlign val="superscript"/>
        <sz val="6.5"/>
        <rFont val="Arial"/>
        <family val="2"/>
      </rPr>
      <t>5</t>
    </r>
  </si>
  <si>
    <t>Energie renouvelable</t>
  </si>
  <si>
    <t>Erneuerbare Energie</t>
  </si>
  <si>
    <t>Energie non renouvelable</t>
  </si>
  <si>
    <t>Nicht erneuerbare Energie</t>
  </si>
  <si>
    <t>Energie renouvelable et non renouvelable / Erneuerbare und nicht erneuerbare Energie</t>
  </si>
  <si>
    <r>
      <t>1</t>
    </r>
    <r>
      <rPr>
        <sz val="6"/>
        <rFont val="Arial"/>
        <family val="2"/>
      </rPr>
      <t>Sur le territoire fribourgeois uniquement. Sans la production d'énergie électrique autoconsommée</t>
    </r>
  </si>
  <si>
    <r>
      <t>1</t>
    </r>
    <r>
      <rPr>
        <sz val="6"/>
        <rFont val="Arial"/>
        <family val="2"/>
      </rPr>
      <t>Nur auf Freiburger Gebiet. Ohne die Produktion selbst verbrauchter elektrischer Energie</t>
    </r>
  </si>
  <si>
    <t>Source: Groupe E, Granges-Paccot, Gruyère Energie SA, Bulle, Services industriels Morat, Morat, EW Jaun Energie AG, Jaun</t>
  </si>
  <si>
    <r>
      <t>Production d'énergie électrique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injectée dans le réseau du distributeur concerné</t>
    </r>
    <r>
      <rPr>
        <sz val="6"/>
        <rFont val="Arial"/>
        <family val="2"/>
      </rPr>
      <t>, en milliers de kWh</t>
    </r>
  </si>
  <si>
    <r>
      <t>Erzeugung elektrischer Energie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, die in das Netz des jeweiligen Stromversorgers eingespiesen wird, in Tausend kWh</t>
    </r>
  </si>
  <si>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>Grandes installations de chaleur-force avec moteurs à gaz supérieurs à 1 MW</t>
    </r>
    <r>
      <rPr>
        <vertAlign val="subscript"/>
        <sz val="6"/>
        <rFont val="Arial"/>
        <family val="2"/>
      </rPr>
      <t>e</t>
    </r>
    <r>
      <rPr>
        <sz val="6"/>
        <rFont val="Arial"/>
        <family val="2"/>
      </rPr>
      <t xml:space="preserve"> / Grosswärmekraftkopplungsanlagen mit Gasmotoren ab etwa 1 MW</t>
    </r>
    <r>
      <rPr>
        <vertAlign val="subscript"/>
        <sz val="6"/>
        <rFont val="Arial"/>
        <family val="2"/>
      </rPr>
      <t>e</t>
    </r>
  </si>
  <si>
    <t>Kleinwärmekraftkopplungsanlagen</t>
  </si>
  <si>
    <t>Centrales de chauffage à distance</t>
  </si>
  <si>
    <t>&gt; Bois</t>
  </si>
  <si>
    <t>&gt; Holz</t>
  </si>
  <si>
    <r>
      <t>&gt; Autres</t>
    </r>
    <r>
      <rPr>
        <i/>
        <vertAlign val="superscript"/>
        <sz val="6.5"/>
        <rFont val="Arial"/>
        <family val="2"/>
      </rPr>
      <t>4</t>
    </r>
  </si>
  <si>
    <r>
      <t>&gt; Andere</t>
    </r>
    <r>
      <rPr>
        <i/>
        <vertAlign val="superscript"/>
        <sz val="6.5"/>
        <rFont val="Arial"/>
        <family val="2"/>
      </rPr>
      <t>4</t>
    </r>
  </si>
  <si>
    <t>Entreprises d'approvisionnement / Energieversorgungsunternehmen</t>
  </si>
  <si>
    <r>
      <t>Production d'énergie électrique</t>
    </r>
    <r>
      <rPr>
        <b/>
        <vertAlign val="superscript"/>
        <sz val="6.5"/>
        <rFont val="Arial"/>
        <family val="2"/>
      </rPr>
      <t>1</t>
    </r>
    <r>
      <rPr>
        <b/>
        <sz val="8"/>
        <rFont val="Arial"/>
        <family val="2"/>
      </rPr>
      <t>, de 2013 à 2018</t>
    </r>
  </si>
  <si>
    <r>
      <t>Erzeugung elektrischer Energie</t>
    </r>
    <r>
      <rPr>
        <vertAlign val="superscript"/>
        <sz val="6.5"/>
        <rFont val="Arial"/>
        <family val="2"/>
      </rPr>
      <t>1</t>
    </r>
    <r>
      <rPr>
        <sz val="8"/>
        <rFont val="Arial"/>
        <family val="2"/>
      </rPr>
      <t xml:space="preserve"> von 2013 bis 2018</t>
    </r>
  </si>
  <si>
    <t>Quelle: Groupe E, Granges-Paccot, Gruyère Energie SA, Bulle, Industrielle Betriebe Murten, Murten, EW Jaun Energie AG, Jaun, t20-544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</si>
</sst>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&quot;-&quot;"/>
  </numFmts>
  <fonts count="15" x14ac:knownFonts="1">
    <font>
      <sz val="10"/>
      <name val="Courier"/>
      <family val="3"/>
    </font>
    <font>
      <vertAlign val="superscript"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b/>
      <vertAlign val="superscript"/>
      <sz val="6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6.5"/>
      <name val="Wingdings"/>
      <charset val="2"/>
    </font>
    <font>
      <i/>
      <sz val="6.5"/>
      <name val="Arial"/>
      <family val="2"/>
    </font>
    <font>
      <i/>
      <vertAlign val="superscript"/>
      <sz val="6.5"/>
      <name val="Arial"/>
      <family val="2"/>
    </font>
    <font>
      <vertAlign val="subscript"/>
      <sz val="6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3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69696"/>
      <rgbColor rgb="00008080"/>
      <rgbColor rgb="00EAEAEA"/>
      <rgbColor rgb="00DDDDDD"/>
      <rgbColor rgb="0000FFFF"/>
      <rgbColor rgb="00CCFFFF"/>
      <rgbColor rgb="0099FF99"/>
      <rgbColor rgb="00B2B2B2"/>
      <rgbColor rgb="00CC99FF"/>
      <rgbColor rgb="00FFFF66"/>
      <rgbColor rgb="00FFCC00"/>
      <rgbColor rgb="00FF6600"/>
      <rgbColor rgb="0000FFFF"/>
      <rgbColor rgb="00CCFFFF"/>
      <rgbColor rgb="00CCFFCC"/>
      <rgbColor rgb="00C0C0C0"/>
      <rgbColor rgb="00CCCCFF"/>
      <rgbColor rgb="00FFFF99"/>
      <rgbColor rgb="00FFCC99"/>
      <rgbColor rgb="00FF6600"/>
      <rgbColor rgb="0000CCFF"/>
      <rgbColor rgb="00CCFFFF"/>
      <rgbColor rgb="00CFCFCF"/>
      <rgbColor rgb="00FFFF99"/>
      <rgbColor rgb="0099CCFF"/>
      <rgbColor rgb="00FF99CC"/>
      <rgbColor rgb="00C0C0C0"/>
      <rgbColor rgb="00FFCC99"/>
      <rgbColor rgb="003366FF"/>
      <rgbColor rgb="0033CCCC"/>
      <rgbColor rgb="0099CC00"/>
      <rgbColor rgb="00FFCC00"/>
      <rgbColor rgb="00FF9900"/>
      <rgbColor rgb="00FF6600"/>
      <rgbColor rgb="00808080"/>
      <rgbColor rgb="00CFCFCF"/>
      <rgbColor rgb="00003366"/>
      <rgbColor rgb="00339966"/>
      <rgbColor rgb="00003300"/>
      <rgbColor rgb="00333300"/>
      <rgbColor rgb="00993300"/>
      <rgbColor rgb="00B2B2B2"/>
      <rgbColor rgb="005F5F5F"/>
      <rgbColor rgb="00CFCFC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topLeftCell="A34" zoomScale="130" zoomScaleNormal="130" workbookViewId="0"/>
  </sheetViews>
  <sheetFormatPr baseColWidth="10" defaultColWidth="10.75" defaultRowHeight="10.5" customHeight="1" x14ac:dyDescent="0.15"/>
  <cols>
    <col min="1" max="1" width="20.875" style="6" customWidth="1"/>
    <col min="2" max="2" width="0.875" style="6" customWidth="1"/>
    <col min="3" max="3" width="6" style="6" customWidth="1"/>
    <col min="4" max="4" width="0.875" style="6" customWidth="1"/>
    <col min="5" max="5" width="6" style="6" customWidth="1"/>
    <col min="6" max="6" width="0.875" style="6" customWidth="1"/>
    <col min="7" max="7" width="6" style="6" customWidth="1"/>
    <col min="8" max="8" width="0.875" style="6" customWidth="1"/>
    <col min="9" max="9" width="6" style="6" customWidth="1"/>
    <col min="10" max="10" width="0.875" style="6" customWidth="1"/>
    <col min="11" max="11" width="6" style="6" customWidth="1"/>
    <col min="12" max="12" width="0.875" style="6" customWidth="1"/>
    <col min="13" max="13" width="6" style="6" customWidth="1"/>
    <col min="14" max="14" width="0.875" style="6" customWidth="1"/>
    <col min="15" max="15" width="15.625" style="6" customWidth="1"/>
    <col min="16" max="18" width="1.75" style="6" customWidth="1"/>
    <col min="19" max="44" width="9" style="6" customWidth="1"/>
    <col min="45" max="16384" width="10.75" style="6"/>
  </cols>
  <sheetData>
    <row r="1" spans="1:18" ht="13.5" customHeight="1" x14ac:dyDescent="0.15">
      <c r="A1" s="11" t="s">
        <v>56</v>
      </c>
      <c r="B1" s="11"/>
      <c r="D1" s="11"/>
      <c r="F1" s="11"/>
      <c r="H1" s="11"/>
      <c r="I1" s="32"/>
      <c r="J1" s="12"/>
      <c r="K1" s="32"/>
      <c r="L1" s="12"/>
      <c r="M1" s="32"/>
      <c r="N1" s="11"/>
    </row>
    <row r="2" spans="1:18" ht="13.5" customHeight="1" x14ac:dyDescent="0.15">
      <c r="A2" s="12" t="s">
        <v>57</v>
      </c>
      <c r="B2" s="12"/>
      <c r="D2" s="12"/>
      <c r="F2" s="12"/>
      <c r="H2" s="12"/>
      <c r="I2" s="30"/>
      <c r="J2" s="30"/>
      <c r="K2" s="30"/>
      <c r="L2" s="30"/>
      <c r="M2" s="30"/>
      <c r="N2" s="12"/>
    </row>
    <row r="3" spans="1:18" ht="10.5" customHeight="1" x14ac:dyDescent="0.15">
      <c r="A3" s="20" t="s">
        <v>5</v>
      </c>
      <c r="I3" s="30"/>
      <c r="J3" s="30"/>
      <c r="K3" s="30"/>
      <c r="L3" s="30"/>
      <c r="M3" s="30"/>
    </row>
    <row r="4" spans="1:18" ht="10.5" customHeight="1" x14ac:dyDescent="0.15">
      <c r="A4" s="13" t="s">
        <v>46</v>
      </c>
      <c r="B4" s="13"/>
      <c r="D4" s="13"/>
      <c r="F4" s="13"/>
      <c r="H4" s="13"/>
      <c r="J4" s="13"/>
      <c r="L4" s="13"/>
      <c r="N4" s="13"/>
    </row>
    <row r="5" spans="1:18" ht="10.5" customHeight="1" x14ac:dyDescent="0.15">
      <c r="A5" s="13" t="s">
        <v>47</v>
      </c>
      <c r="B5" s="13"/>
      <c r="D5" s="13"/>
      <c r="F5" s="13"/>
      <c r="H5" s="13"/>
      <c r="J5" s="13"/>
      <c r="L5" s="13"/>
      <c r="N5" s="13"/>
    </row>
    <row r="7" spans="1:18" s="7" customFormat="1" ht="10.5" customHeight="1" x14ac:dyDescent="0.15">
      <c r="A7" s="16" t="s">
        <v>1</v>
      </c>
      <c r="B7" s="1"/>
      <c r="C7" s="27">
        <v>2013</v>
      </c>
      <c r="D7" s="28"/>
      <c r="E7" s="27">
        <v>2014</v>
      </c>
      <c r="F7" s="28"/>
      <c r="G7" s="27">
        <v>2015</v>
      </c>
      <c r="H7" s="28"/>
      <c r="I7" s="27">
        <v>2016</v>
      </c>
      <c r="J7" s="28"/>
      <c r="K7" s="27">
        <v>2017</v>
      </c>
      <c r="L7" s="28"/>
      <c r="M7" s="27">
        <v>2018</v>
      </c>
      <c r="N7" s="1"/>
      <c r="O7" s="16"/>
      <c r="P7" s="16"/>
      <c r="Q7" s="16"/>
      <c r="R7" s="16"/>
    </row>
    <row r="8" spans="1:18" s="3" customFormat="1" ht="10.5" customHeight="1" x14ac:dyDescent="0.15"/>
    <row r="9" spans="1:18" s="3" customFormat="1" ht="10.5" customHeight="1" x14ac:dyDescent="0.15">
      <c r="A9" s="2" t="s">
        <v>42</v>
      </c>
    </row>
    <row r="10" spans="1:18" s="3" customFormat="1" ht="5.25" customHeight="1" x14ac:dyDescent="0.15"/>
    <row r="11" spans="1:18" s="3" customFormat="1" ht="10.5" customHeight="1" x14ac:dyDescent="0.15">
      <c r="A11" s="17" t="s">
        <v>14</v>
      </c>
      <c r="C11" s="29">
        <f>C17</f>
        <v>812543.38001000008</v>
      </c>
      <c r="D11" s="30"/>
      <c r="E11" s="29">
        <f>E17</f>
        <v>730196.40712500003</v>
      </c>
      <c r="F11" s="30"/>
      <c r="G11" s="29">
        <f>G17</f>
        <v>654098.95035400009</v>
      </c>
      <c r="H11" s="30"/>
      <c r="I11" s="29">
        <f>I17</f>
        <v>858233.74881299981</v>
      </c>
      <c r="J11" s="30"/>
      <c r="K11" s="29">
        <f>K17</f>
        <v>648526.44208199997</v>
      </c>
      <c r="L11" s="39"/>
      <c r="M11" s="29">
        <f t="shared" ref="M11" si="0">M17</f>
        <v>755959.19902899989</v>
      </c>
      <c r="O11" s="17" t="s">
        <v>14</v>
      </c>
      <c r="P11" s="17"/>
      <c r="Q11" s="17"/>
      <c r="R11" s="17"/>
    </row>
    <row r="12" spans="1:18" s="3" customFormat="1" ht="10.5" customHeight="1" x14ac:dyDescent="0.15">
      <c r="A12" s="18" t="s">
        <v>38</v>
      </c>
      <c r="C12" s="31">
        <f>SUM(C21,C22,C23,(0.5*C24),C27,C30,C31,C33,C37,C38,C41,C45,C46,C50,C51,C54)</f>
        <v>776814.03463500005</v>
      </c>
      <c r="D12" s="30"/>
      <c r="E12" s="31">
        <f>SUM(E21,E22,E23,(0.5*E24),E27,E30,E31,E33,E37,E38,E41,E45,E46,E50,E51,E54)</f>
        <v>696288.33984000015</v>
      </c>
      <c r="F12" s="30"/>
      <c r="G12" s="31">
        <f>SUM(G21,G22,G23,(0.5*G24),G27,G30,G31,G33,G37,G38,G41,G45,G46,G50,G51,G54)</f>
        <v>619047.1937050001</v>
      </c>
      <c r="H12" s="30"/>
      <c r="I12" s="31">
        <f>SUM(I21,I22,I23,(0.5*I24),I27,I30,I31,I33,I37,I38,I41,I45,I46,I50,I51,I54)</f>
        <v>827982.75349099992</v>
      </c>
      <c r="J12" s="30"/>
      <c r="K12" s="31">
        <f>SUM(K21,K22,K23,(0.5*K24),K27,K30,K31,K33,K37,K38,K41,K45,K46,K50,K51,K54)</f>
        <v>616412.16098099994</v>
      </c>
      <c r="L12" s="32"/>
      <c r="M12" s="31">
        <f>SUM(M21,M22,M23,(0.5*M24),M27,M30,M31,M33,M37,M38,M41,M45,M46,M50,M51,M54)</f>
        <v>720349.91644300008</v>
      </c>
      <c r="O12" s="19" t="s">
        <v>39</v>
      </c>
      <c r="P12" s="19"/>
      <c r="Q12" s="19"/>
      <c r="R12" s="19"/>
    </row>
    <row r="13" spans="1:18" s="3" customFormat="1" ht="10.5" customHeight="1" x14ac:dyDescent="0.15">
      <c r="A13" s="18" t="s">
        <v>40</v>
      </c>
      <c r="C13" s="31">
        <f>SUM((0.5*C24),C25,C28,C32,C53)</f>
        <v>35729.345375000004</v>
      </c>
      <c r="D13" s="30"/>
      <c r="E13" s="31">
        <f>SUM((0.5*E24),E25,E28,E32,E53)</f>
        <v>33908.067284999997</v>
      </c>
      <c r="F13" s="30"/>
      <c r="G13" s="31">
        <f>SUM((0.5*G24),G25,G28,G32,G53)</f>
        <v>35051.756649000003</v>
      </c>
      <c r="H13" s="30"/>
      <c r="I13" s="31">
        <f>SUM((0.5*I24),I25,I28,I32,I53)</f>
        <v>30250.995322000002</v>
      </c>
      <c r="J13" s="30"/>
      <c r="K13" s="31">
        <f>SUM((0.5*K24),K25,K28,K32,K53)</f>
        <v>32114.281101000004</v>
      </c>
      <c r="L13" s="32"/>
      <c r="M13" s="31">
        <f>SUM((0.5*M24),M25,M28,M32,M40,M53)</f>
        <v>35609.282586000001</v>
      </c>
      <c r="O13" s="19" t="s">
        <v>41</v>
      </c>
      <c r="P13" s="19"/>
      <c r="Q13" s="19"/>
      <c r="R13" s="19"/>
    </row>
    <row r="14" spans="1:18" s="3" customFormat="1" ht="15.75" customHeight="1" x14ac:dyDescent="0.15">
      <c r="A14" s="2"/>
      <c r="C14" s="32"/>
      <c r="D14" s="30"/>
      <c r="E14" s="32"/>
      <c r="F14" s="30"/>
      <c r="G14" s="32"/>
      <c r="H14" s="30"/>
      <c r="I14" s="32"/>
      <c r="J14" s="30"/>
      <c r="K14" s="32"/>
      <c r="L14" s="30"/>
      <c r="M14" s="32"/>
    </row>
    <row r="15" spans="1:18" s="3" customFormat="1" ht="10.5" customHeight="1" x14ac:dyDescent="0.15">
      <c r="A15" s="2" t="s">
        <v>55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8" s="3" customFormat="1" ht="5.25" customHeight="1" x14ac:dyDescent="0.15">
      <c r="A16" s="2"/>
      <c r="C16" s="32"/>
      <c r="D16" s="30"/>
      <c r="E16" s="32"/>
      <c r="F16" s="30"/>
      <c r="G16" s="32"/>
      <c r="H16" s="30"/>
      <c r="I16" s="32"/>
      <c r="J16" s="30"/>
      <c r="K16" s="32"/>
      <c r="L16" s="30"/>
      <c r="M16" s="32"/>
    </row>
    <row r="17" spans="1:18" s="3" customFormat="1" ht="10.5" customHeight="1" x14ac:dyDescent="0.15">
      <c r="A17" s="17" t="s">
        <v>14</v>
      </c>
      <c r="C17" s="29">
        <f t="shared" ref="C17" si="1">SUM(C19,C35,C43,C48)</f>
        <v>812543.38001000008</v>
      </c>
      <c r="D17" s="30"/>
      <c r="E17" s="29">
        <f t="shared" ref="E17" si="2">SUM(E19,E35,E43,E48)</f>
        <v>730196.40712500003</v>
      </c>
      <c r="F17" s="30"/>
      <c r="G17" s="29">
        <f t="shared" ref="G17" si="3">SUM(G19,G35,G43,G48)</f>
        <v>654098.95035400009</v>
      </c>
      <c r="H17" s="30"/>
      <c r="I17" s="29">
        <f t="shared" ref="I17" si="4">SUM(I19,I35,I43,I48)</f>
        <v>858233.74881299981</v>
      </c>
      <c r="J17" s="33"/>
      <c r="K17" s="29">
        <f>SUM(K19,K35,K43,K48)</f>
        <v>648526.44208199997</v>
      </c>
      <c r="L17" s="39"/>
      <c r="M17" s="29">
        <f>SUM(M19,M35,M43,M48)</f>
        <v>755959.19902899989</v>
      </c>
      <c r="O17" s="17" t="s">
        <v>14</v>
      </c>
      <c r="P17" s="17"/>
      <c r="Q17" s="17"/>
      <c r="R17" s="17"/>
    </row>
    <row r="18" spans="1:18" s="3" customFormat="1" ht="5.25" customHeight="1" x14ac:dyDescent="0.15">
      <c r="A18" s="2"/>
      <c r="C18" s="32"/>
      <c r="D18" s="30"/>
      <c r="E18" s="32"/>
      <c r="F18" s="30"/>
      <c r="G18" s="32"/>
      <c r="H18" s="30"/>
      <c r="I18" s="32"/>
      <c r="J18" s="30"/>
      <c r="K18" s="32"/>
      <c r="L18" s="30"/>
      <c r="M18" s="32"/>
    </row>
    <row r="19" spans="1:18" s="3" customFormat="1" ht="10.5" customHeight="1" x14ac:dyDescent="0.15">
      <c r="A19" s="17" t="s">
        <v>4</v>
      </c>
      <c r="C19" s="29">
        <v>789061.33226000005</v>
      </c>
      <c r="D19" s="30"/>
      <c r="E19" s="29">
        <v>705081.38752500003</v>
      </c>
      <c r="F19" s="30"/>
      <c r="G19" s="29">
        <v>631887.56610400009</v>
      </c>
      <c r="H19" s="30"/>
      <c r="I19" s="29">
        <v>829532.89818499982</v>
      </c>
      <c r="J19" s="30"/>
      <c r="K19" s="29">
        <v>623789.09333199996</v>
      </c>
      <c r="L19" s="30"/>
      <c r="M19" s="29">
        <v>727864.89527899993</v>
      </c>
      <c r="O19" s="17" t="s">
        <v>4</v>
      </c>
      <c r="P19" s="17"/>
      <c r="Q19" s="17"/>
      <c r="R19" s="17"/>
    </row>
    <row r="20" spans="1:18" s="3" customFormat="1" ht="10.5" customHeight="1" x14ac:dyDescent="0.15">
      <c r="A20" s="3" t="s">
        <v>18</v>
      </c>
      <c r="C20" s="32">
        <v>687633.05440000002</v>
      </c>
      <c r="D20" s="30"/>
      <c r="E20" s="32">
        <v>591642.60800000001</v>
      </c>
      <c r="F20" s="30"/>
      <c r="G20" s="32">
        <v>502441.09430200001</v>
      </c>
      <c r="H20" s="30"/>
      <c r="I20" s="32">
        <v>681789.80766599998</v>
      </c>
      <c r="J20" s="30"/>
      <c r="K20" s="32">
        <v>438274.54249999998</v>
      </c>
      <c r="L20" s="30"/>
      <c r="M20" s="32">
        <v>537062.95678799995</v>
      </c>
      <c r="O20" s="4" t="s">
        <v>17</v>
      </c>
      <c r="P20" s="4"/>
      <c r="Q20" s="4"/>
      <c r="R20" s="4"/>
    </row>
    <row r="21" spans="1:18" s="23" customFormat="1" ht="10.5" customHeight="1" x14ac:dyDescent="0.15">
      <c r="A21" s="23" t="s">
        <v>28</v>
      </c>
      <c r="C21" s="34">
        <v>42663.901250000003</v>
      </c>
      <c r="D21" s="35"/>
      <c r="E21" s="34">
        <v>39215.230250000001</v>
      </c>
      <c r="F21" s="35"/>
      <c r="G21" s="34">
        <v>36448.1005</v>
      </c>
      <c r="H21" s="35"/>
      <c r="I21" s="34">
        <v>140104.47075000001</v>
      </c>
      <c r="J21" s="35"/>
      <c r="K21" s="34">
        <v>97647.099499999997</v>
      </c>
      <c r="L21" s="35"/>
      <c r="M21" s="34">
        <v>91282.302249999993</v>
      </c>
      <c r="O21" s="26" t="s">
        <v>21</v>
      </c>
      <c r="P21" s="26"/>
      <c r="Q21" s="26"/>
      <c r="R21" s="26"/>
    </row>
    <row r="22" spans="1:18" s="23" customFormat="1" ht="10.5" customHeight="1" x14ac:dyDescent="0.15">
      <c r="A22" s="23" t="s">
        <v>23</v>
      </c>
      <c r="C22" s="34">
        <v>642596.66925000004</v>
      </c>
      <c r="D22" s="35"/>
      <c r="E22" s="34">
        <v>550088.74349999998</v>
      </c>
      <c r="F22" s="35"/>
      <c r="G22" s="34">
        <v>463822.16200000001</v>
      </c>
      <c r="H22" s="35"/>
      <c r="I22" s="34">
        <v>539212.67224999995</v>
      </c>
      <c r="J22" s="35"/>
      <c r="K22" s="34">
        <v>338422.1605</v>
      </c>
      <c r="L22" s="35"/>
      <c r="M22" s="34">
        <v>443707.77775000001</v>
      </c>
      <c r="O22" s="26" t="s">
        <v>22</v>
      </c>
      <c r="P22" s="26"/>
      <c r="Q22" s="26"/>
      <c r="R22" s="26"/>
    </row>
    <row r="23" spans="1:18" s="23" customFormat="1" ht="10.5" customHeight="1" x14ac:dyDescent="0.15">
      <c r="A23" s="24" t="s">
        <v>25</v>
      </c>
      <c r="C23" s="36">
        <v>2372.4838999999997</v>
      </c>
      <c r="D23" s="35"/>
      <c r="E23" s="36">
        <v>2338.6342500000001</v>
      </c>
      <c r="F23" s="35"/>
      <c r="G23" s="36">
        <v>2170.8318019999997</v>
      </c>
      <c r="H23" s="35"/>
      <c r="I23" s="36">
        <v>2472.6646660000001</v>
      </c>
      <c r="J23" s="35"/>
      <c r="K23" s="36">
        <v>2205.2824999999998</v>
      </c>
      <c r="L23" s="35"/>
      <c r="M23" s="36">
        <v>2072.876788</v>
      </c>
      <c r="O23" s="25" t="s">
        <v>24</v>
      </c>
      <c r="P23" s="25"/>
      <c r="Q23" s="25"/>
      <c r="R23" s="25"/>
    </row>
    <row r="24" spans="1:18" s="3" customFormat="1" ht="10.5" customHeight="1" x14ac:dyDescent="0.15">
      <c r="A24" s="18" t="s">
        <v>15</v>
      </c>
      <c r="C24" s="31">
        <v>53019.793250000002</v>
      </c>
      <c r="D24" s="30"/>
      <c r="E24" s="31">
        <v>52997.062749999997</v>
      </c>
      <c r="F24" s="30"/>
      <c r="G24" s="31">
        <v>54213.825499999999</v>
      </c>
      <c r="H24" s="30"/>
      <c r="I24" s="31">
        <v>42771.924749999998</v>
      </c>
      <c r="J24" s="30"/>
      <c r="K24" s="31">
        <v>53547.386250000003</v>
      </c>
      <c r="L24" s="30"/>
      <c r="M24" s="31">
        <v>56767.181750000003</v>
      </c>
      <c r="O24" s="19" t="s">
        <v>16</v>
      </c>
      <c r="P24" s="19"/>
      <c r="Q24" s="19"/>
      <c r="R24" s="19"/>
    </row>
    <row r="25" spans="1:18" s="3" customFormat="1" ht="10.5" customHeight="1" x14ac:dyDescent="0.15">
      <c r="A25" s="18" t="s">
        <v>34</v>
      </c>
      <c r="C25" s="31">
        <v>357.74374999999998</v>
      </c>
      <c r="D25" s="30"/>
      <c r="E25" s="31">
        <v>343.81925000000001</v>
      </c>
      <c r="F25" s="30"/>
      <c r="G25" s="31">
        <v>259.23071199999998</v>
      </c>
      <c r="H25" s="30"/>
      <c r="I25" s="31">
        <v>772.57692499999996</v>
      </c>
      <c r="J25" s="30"/>
      <c r="K25" s="31">
        <v>28.802250000000001</v>
      </c>
      <c r="L25" s="30"/>
      <c r="M25" s="31">
        <v>677.42899999999997</v>
      </c>
      <c r="O25" s="19" t="s">
        <v>34</v>
      </c>
      <c r="P25" s="19"/>
      <c r="Q25" s="19"/>
      <c r="R25" s="19"/>
    </row>
    <row r="26" spans="1:18" s="3" customFormat="1" ht="10.5" customHeight="1" x14ac:dyDescent="0.15">
      <c r="A26" s="3" t="s">
        <v>50</v>
      </c>
      <c r="C26" s="37">
        <v>8800</v>
      </c>
      <c r="D26" s="30"/>
      <c r="E26" s="37">
        <v>7033</v>
      </c>
      <c r="F26" s="30"/>
      <c r="G26" s="37">
        <v>6770.6479999999992</v>
      </c>
      <c r="H26" s="30"/>
      <c r="I26" s="37">
        <v>8246.2439999999988</v>
      </c>
      <c r="J26" s="30"/>
      <c r="K26" s="37">
        <v>5131.0910000000003</v>
      </c>
      <c r="L26" s="30"/>
      <c r="M26" s="37">
        <v>3945.2910000000002</v>
      </c>
      <c r="O26" s="4" t="s">
        <v>26</v>
      </c>
      <c r="P26" s="4"/>
      <c r="Q26" s="4"/>
      <c r="R26" s="4"/>
    </row>
    <row r="27" spans="1:18" s="23" customFormat="1" ht="10.5" customHeight="1" x14ac:dyDescent="0.15">
      <c r="A27" s="23" t="s">
        <v>51</v>
      </c>
      <c r="C27" s="34">
        <v>0</v>
      </c>
      <c r="D27" s="35"/>
      <c r="E27" s="34">
        <v>0</v>
      </c>
      <c r="F27" s="35"/>
      <c r="G27" s="34">
        <v>2.86</v>
      </c>
      <c r="H27" s="35"/>
      <c r="I27" s="34">
        <v>837.18899999999996</v>
      </c>
      <c r="J27" s="35"/>
      <c r="K27" s="34">
        <v>749.33199999999999</v>
      </c>
      <c r="L27" s="35"/>
      <c r="M27" s="34">
        <v>247.679</v>
      </c>
      <c r="O27" s="26" t="s">
        <v>52</v>
      </c>
      <c r="P27" s="26"/>
      <c r="Q27" s="26"/>
      <c r="R27" s="26"/>
    </row>
    <row r="28" spans="1:18" s="23" customFormat="1" ht="10.5" customHeight="1" x14ac:dyDescent="0.15">
      <c r="A28" s="24" t="s">
        <v>53</v>
      </c>
      <c r="C28" s="36">
        <v>8800</v>
      </c>
      <c r="D28" s="35"/>
      <c r="E28" s="36">
        <v>7033</v>
      </c>
      <c r="F28" s="35"/>
      <c r="G28" s="36">
        <v>6767.7879999999996</v>
      </c>
      <c r="H28" s="35"/>
      <c r="I28" s="36">
        <v>7409.0549999999994</v>
      </c>
      <c r="J28" s="35"/>
      <c r="K28" s="36">
        <v>4381.759</v>
      </c>
      <c r="L28" s="35"/>
      <c r="M28" s="36">
        <v>3697.6120000000001</v>
      </c>
      <c r="O28" s="25" t="s">
        <v>54</v>
      </c>
      <c r="P28" s="25"/>
      <c r="Q28" s="25"/>
      <c r="R28" s="25"/>
    </row>
    <row r="29" spans="1:18" s="3" customFormat="1" ht="10.5" customHeight="1" x14ac:dyDescent="0.15">
      <c r="A29" s="3" t="s">
        <v>35</v>
      </c>
      <c r="C29" s="32">
        <v>20367.301500000001</v>
      </c>
      <c r="D29" s="30"/>
      <c r="E29" s="32">
        <v>18577.678159999999</v>
      </c>
      <c r="F29" s="30"/>
      <c r="G29" s="32">
        <v>22225.817112999997</v>
      </c>
      <c r="H29" s="30"/>
      <c r="I29" s="32">
        <v>26744.591044000001</v>
      </c>
      <c r="J29" s="30"/>
      <c r="K29" s="32">
        <v>30063.493476</v>
      </c>
      <c r="L29" s="30"/>
      <c r="M29" s="32">
        <v>30271.147473000001</v>
      </c>
      <c r="O29" s="4" t="s">
        <v>49</v>
      </c>
      <c r="P29" s="4"/>
      <c r="Q29" s="4"/>
      <c r="R29" s="4"/>
    </row>
    <row r="30" spans="1:18" s="23" customFormat="1" ht="10.5" customHeight="1" x14ac:dyDescent="0.15">
      <c r="A30" s="23" t="s">
        <v>32</v>
      </c>
      <c r="C30" s="34">
        <v>7864.8842500000001</v>
      </c>
      <c r="D30" s="35"/>
      <c r="E30" s="34">
        <v>5619.8227500000003</v>
      </c>
      <c r="F30" s="35"/>
      <c r="G30" s="34">
        <v>8155.2504259999996</v>
      </c>
      <c r="H30" s="35"/>
      <c r="I30" s="34">
        <v>9740.4214929999998</v>
      </c>
      <c r="J30" s="35"/>
      <c r="K30" s="34">
        <v>11690.878500000001</v>
      </c>
      <c r="L30" s="35"/>
      <c r="M30" s="34">
        <v>9448.2697499999995</v>
      </c>
      <c r="O30" s="26" t="s">
        <v>30</v>
      </c>
      <c r="P30" s="26"/>
      <c r="Q30" s="26"/>
      <c r="R30" s="26"/>
    </row>
    <row r="31" spans="1:18" s="23" customFormat="1" ht="10.5" customHeight="1" x14ac:dyDescent="0.15">
      <c r="A31" s="23" t="s">
        <v>29</v>
      </c>
      <c r="C31" s="34">
        <v>12446.71225</v>
      </c>
      <c r="D31" s="35"/>
      <c r="E31" s="34">
        <v>12929.13875</v>
      </c>
      <c r="F31" s="35"/>
      <c r="G31" s="34">
        <v>13157.7415</v>
      </c>
      <c r="H31" s="35"/>
      <c r="I31" s="34">
        <v>16327.768528999999</v>
      </c>
      <c r="J31" s="35"/>
      <c r="K31" s="34">
        <v>17447.588250000001</v>
      </c>
      <c r="L31" s="35"/>
      <c r="M31" s="34">
        <v>19914.352012000003</v>
      </c>
      <c r="O31" s="26" t="s">
        <v>31</v>
      </c>
      <c r="P31" s="26"/>
      <c r="Q31" s="26"/>
      <c r="R31" s="26"/>
    </row>
    <row r="32" spans="1:18" s="23" customFormat="1" ht="10.5" customHeight="1" x14ac:dyDescent="0.15">
      <c r="A32" s="24" t="s">
        <v>36</v>
      </c>
      <c r="C32" s="36">
        <v>55.704999999999998</v>
      </c>
      <c r="D32" s="35"/>
      <c r="E32" s="36">
        <v>28.716660000000001</v>
      </c>
      <c r="F32" s="35"/>
      <c r="G32" s="36">
        <v>912.82518700000003</v>
      </c>
      <c r="H32" s="35"/>
      <c r="I32" s="36">
        <v>676.40102200000001</v>
      </c>
      <c r="J32" s="35"/>
      <c r="K32" s="36">
        <v>925.02672600000028</v>
      </c>
      <c r="L32" s="35"/>
      <c r="M32" s="36">
        <v>908.525711</v>
      </c>
      <c r="O32" s="25" t="s">
        <v>37</v>
      </c>
      <c r="P32" s="25"/>
      <c r="Q32" s="25"/>
      <c r="R32" s="25"/>
    </row>
    <row r="33" spans="1:18" s="3" customFormat="1" ht="10.5" customHeight="1" x14ac:dyDescent="0.15">
      <c r="A33" s="18" t="s">
        <v>19</v>
      </c>
      <c r="C33" s="31">
        <v>18883.43936</v>
      </c>
      <c r="D33" s="30"/>
      <c r="E33" s="31">
        <v>34487.219364999997</v>
      </c>
      <c r="F33" s="30"/>
      <c r="G33" s="31">
        <v>45976.950477000006</v>
      </c>
      <c r="H33" s="30"/>
      <c r="I33" s="31">
        <v>69207.753799999977</v>
      </c>
      <c r="J33" s="30"/>
      <c r="K33" s="31">
        <v>96743.777856000015</v>
      </c>
      <c r="L33" s="30"/>
      <c r="M33" s="31">
        <v>99140.889268000014</v>
      </c>
      <c r="O33" s="19" t="s">
        <v>20</v>
      </c>
      <c r="P33" s="19"/>
      <c r="Q33" s="19"/>
      <c r="R33" s="19"/>
    </row>
    <row r="34" spans="1:18" s="3" customFormat="1" ht="5.25" customHeight="1" x14ac:dyDescent="0.15">
      <c r="A34" s="2"/>
      <c r="C34" s="32"/>
      <c r="D34" s="30"/>
      <c r="E34" s="32"/>
      <c r="F34" s="30"/>
      <c r="G34" s="32"/>
      <c r="H34" s="30"/>
      <c r="I34" s="32"/>
      <c r="J34" s="30"/>
      <c r="K34" s="32"/>
      <c r="L34" s="30"/>
      <c r="M34" s="32"/>
    </row>
    <row r="35" spans="1:18" s="3" customFormat="1" ht="10.5" customHeight="1" x14ac:dyDescent="0.15">
      <c r="A35" s="17" t="s">
        <v>3</v>
      </c>
      <c r="C35" s="29">
        <v>20149.047749999998</v>
      </c>
      <c r="D35" s="30"/>
      <c r="E35" s="29">
        <v>21784.0196</v>
      </c>
      <c r="F35" s="30"/>
      <c r="G35" s="29">
        <v>18795.384249999999</v>
      </c>
      <c r="H35" s="30"/>
      <c r="I35" s="29">
        <v>25072.850627999997</v>
      </c>
      <c r="J35" s="30"/>
      <c r="K35" s="29">
        <v>21248.348749999997</v>
      </c>
      <c r="L35" s="30"/>
      <c r="M35" s="29">
        <v>24568.303749999999</v>
      </c>
      <c r="O35" s="17" t="s">
        <v>3</v>
      </c>
      <c r="P35" s="17"/>
      <c r="Q35" s="17"/>
      <c r="R35" s="17"/>
    </row>
    <row r="36" spans="1:18" s="3" customFormat="1" ht="10.5" customHeight="1" x14ac:dyDescent="0.15">
      <c r="A36" s="3" t="s">
        <v>18</v>
      </c>
      <c r="C36" s="32">
        <v>19972.159749999999</v>
      </c>
      <c r="D36" s="30"/>
      <c r="E36" s="32">
        <v>20795.588599999999</v>
      </c>
      <c r="F36" s="30"/>
      <c r="G36" s="32">
        <v>16638.725000000002</v>
      </c>
      <c r="H36" s="30"/>
      <c r="I36" s="32">
        <v>21327.874627999998</v>
      </c>
      <c r="J36" s="30"/>
      <c r="K36" s="32">
        <v>16079.697749999999</v>
      </c>
      <c r="L36" s="30"/>
      <c r="M36" s="32">
        <v>16012.39575</v>
      </c>
      <c r="O36" s="4" t="s">
        <v>17</v>
      </c>
      <c r="P36" s="4"/>
      <c r="Q36" s="4"/>
      <c r="R36" s="4"/>
    </row>
    <row r="37" spans="1:18" s="23" customFormat="1" ht="10.5" customHeight="1" x14ac:dyDescent="0.15">
      <c r="A37" s="23" t="s">
        <v>28</v>
      </c>
      <c r="C37" s="34">
        <v>19357.329750000001</v>
      </c>
      <c r="D37" s="35"/>
      <c r="E37" s="34">
        <v>20243.458999999999</v>
      </c>
      <c r="F37" s="35"/>
      <c r="G37" s="34">
        <v>16341.04</v>
      </c>
      <c r="H37" s="35"/>
      <c r="I37" s="34">
        <v>20922.661124999999</v>
      </c>
      <c r="J37" s="35"/>
      <c r="K37" s="34">
        <v>15646.251749999999</v>
      </c>
      <c r="L37" s="35"/>
      <c r="M37" s="34">
        <v>15637.983749999999</v>
      </c>
      <c r="O37" s="26" t="s">
        <v>21</v>
      </c>
      <c r="P37" s="26"/>
      <c r="Q37" s="26"/>
      <c r="R37" s="26"/>
    </row>
    <row r="38" spans="1:18" s="23" customFormat="1" ht="10.5" customHeight="1" x14ac:dyDescent="0.15">
      <c r="A38" s="24" t="s">
        <v>25</v>
      </c>
      <c r="C38" s="36">
        <v>614.82999999999993</v>
      </c>
      <c r="D38" s="35"/>
      <c r="E38" s="36">
        <v>552.12960000000021</v>
      </c>
      <c r="F38" s="35"/>
      <c r="G38" s="36">
        <v>297.685</v>
      </c>
      <c r="H38" s="35"/>
      <c r="I38" s="36">
        <v>405.213503</v>
      </c>
      <c r="J38" s="35"/>
      <c r="K38" s="36">
        <v>433.44599999999997</v>
      </c>
      <c r="L38" s="35"/>
      <c r="M38" s="36">
        <v>374.41200000000003</v>
      </c>
      <c r="O38" s="25" t="s">
        <v>24</v>
      </c>
      <c r="P38" s="25"/>
      <c r="Q38" s="25"/>
      <c r="R38" s="25"/>
    </row>
    <row r="39" spans="1:18" s="3" customFormat="1" ht="10.5" customHeight="1" x14ac:dyDescent="0.15">
      <c r="A39" s="40" t="s">
        <v>50</v>
      </c>
      <c r="C39" s="32">
        <v>0</v>
      </c>
      <c r="D39" s="30"/>
      <c r="E39" s="32">
        <v>0</v>
      </c>
      <c r="F39" s="30"/>
      <c r="G39" s="32">
        <v>0</v>
      </c>
      <c r="H39" s="30"/>
      <c r="I39" s="32">
        <v>0</v>
      </c>
      <c r="J39" s="30"/>
      <c r="K39" s="32">
        <v>0</v>
      </c>
      <c r="L39" s="30"/>
      <c r="M39" s="32">
        <f>SUM(M40)</f>
        <v>1936.125</v>
      </c>
      <c r="O39" s="41" t="s">
        <v>49</v>
      </c>
      <c r="P39" s="4"/>
      <c r="Q39" s="4"/>
      <c r="R39" s="4"/>
    </row>
    <row r="40" spans="1:18" s="23" customFormat="1" ht="10.5" customHeight="1" x14ac:dyDescent="0.15">
      <c r="A40" s="24" t="s">
        <v>53</v>
      </c>
      <c r="C40" s="36">
        <v>0</v>
      </c>
      <c r="D40" s="35"/>
      <c r="E40" s="36">
        <v>0</v>
      </c>
      <c r="F40" s="35"/>
      <c r="G40" s="36">
        <v>0</v>
      </c>
      <c r="H40" s="35"/>
      <c r="I40" s="36">
        <v>0</v>
      </c>
      <c r="J40" s="35"/>
      <c r="K40" s="36">
        <v>0</v>
      </c>
      <c r="L40" s="35"/>
      <c r="M40" s="36">
        <v>1936.125</v>
      </c>
      <c r="O40" s="25" t="s">
        <v>54</v>
      </c>
      <c r="P40" s="25"/>
      <c r="Q40" s="25"/>
      <c r="R40" s="25"/>
    </row>
    <row r="41" spans="1:18" s="3" customFormat="1" ht="10.5" customHeight="1" x14ac:dyDescent="0.15">
      <c r="A41" s="18" t="s">
        <v>19</v>
      </c>
      <c r="C41" s="31">
        <v>176.88800000000001</v>
      </c>
      <c r="D41" s="30"/>
      <c r="E41" s="31">
        <v>988.43099999999993</v>
      </c>
      <c r="F41" s="30"/>
      <c r="G41" s="31">
        <v>2156.659249999997</v>
      </c>
      <c r="H41" s="30"/>
      <c r="I41" s="31">
        <v>3744.9760000000001</v>
      </c>
      <c r="J41" s="30"/>
      <c r="K41" s="31">
        <v>5168.6509999999998</v>
      </c>
      <c r="L41" s="30"/>
      <c r="M41" s="31">
        <v>6619.7830000000004</v>
      </c>
      <c r="O41" s="19" t="s">
        <v>20</v>
      </c>
      <c r="P41" s="19"/>
      <c r="Q41" s="19"/>
      <c r="R41" s="19"/>
    </row>
    <row r="42" spans="1:18" ht="5.25" customHeight="1" x14ac:dyDescent="0.15">
      <c r="C42" s="32"/>
      <c r="D42" s="30"/>
      <c r="E42" s="32"/>
      <c r="F42" s="30"/>
      <c r="G42" s="32"/>
      <c r="H42" s="30"/>
      <c r="I42" s="32"/>
      <c r="J42" s="30"/>
      <c r="K42" s="32"/>
      <c r="L42" s="30"/>
      <c r="M42" s="32"/>
    </row>
    <row r="43" spans="1:18" s="3" customFormat="1" ht="10.5" customHeight="1" x14ac:dyDescent="0.15">
      <c r="A43" s="17" t="s">
        <v>0</v>
      </c>
      <c r="C43" s="29">
        <v>739</v>
      </c>
      <c r="D43" s="30"/>
      <c r="E43" s="29">
        <v>829</v>
      </c>
      <c r="F43" s="30"/>
      <c r="G43" s="29">
        <v>1060</v>
      </c>
      <c r="H43" s="30"/>
      <c r="I43" s="29">
        <v>1204</v>
      </c>
      <c r="J43" s="30"/>
      <c r="K43" s="29">
        <v>1265</v>
      </c>
      <c r="L43" s="30"/>
      <c r="M43" s="29">
        <v>1340</v>
      </c>
      <c r="O43" s="17" t="s">
        <v>6</v>
      </c>
      <c r="P43" s="17"/>
      <c r="Q43" s="17"/>
      <c r="R43" s="17"/>
    </row>
    <row r="44" spans="1:18" s="3" customFormat="1" ht="10.5" customHeight="1" x14ac:dyDescent="0.15">
      <c r="A44" s="3" t="s">
        <v>35</v>
      </c>
      <c r="C44" s="32">
        <v>459</v>
      </c>
      <c r="D44" s="30"/>
      <c r="E44" s="32">
        <v>389</v>
      </c>
      <c r="F44" s="30"/>
      <c r="G44" s="32">
        <v>368</v>
      </c>
      <c r="H44" s="30"/>
      <c r="I44" s="32">
        <v>513</v>
      </c>
      <c r="J44" s="30"/>
      <c r="K44" s="32">
        <v>510</v>
      </c>
      <c r="L44" s="30"/>
      <c r="M44" s="32">
        <v>541</v>
      </c>
      <c r="O44" s="4" t="s">
        <v>49</v>
      </c>
      <c r="P44" s="4"/>
      <c r="Q44" s="4"/>
      <c r="R44" s="4"/>
    </row>
    <row r="45" spans="1:18" s="23" customFormat="1" ht="10.5" customHeight="1" x14ac:dyDescent="0.15">
      <c r="A45" s="24" t="s">
        <v>29</v>
      </c>
      <c r="C45" s="36">
        <v>459</v>
      </c>
      <c r="D45" s="35"/>
      <c r="E45" s="36">
        <v>389</v>
      </c>
      <c r="F45" s="35"/>
      <c r="G45" s="36">
        <v>368</v>
      </c>
      <c r="H45" s="35"/>
      <c r="I45" s="36">
        <v>513</v>
      </c>
      <c r="J45" s="35"/>
      <c r="K45" s="36">
        <v>510</v>
      </c>
      <c r="L45" s="35"/>
      <c r="M45" s="36">
        <v>541</v>
      </c>
      <c r="O45" s="25" t="s">
        <v>31</v>
      </c>
      <c r="P45" s="25"/>
      <c r="Q45" s="25"/>
      <c r="R45" s="25"/>
    </row>
    <row r="46" spans="1:18" s="3" customFormat="1" ht="10.5" customHeight="1" x14ac:dyDescent="0.15">
      <c r="A46" s="18" t="s">
        <v>19</v>
      </c>
      <c r="C46" s="31">
        <v>280</v>
      </c>
      <c r="D46" s="30"/>
      <c r="E46" s="31">
        <v>440</v>
      </c>
      <c r="F46" s="30"/>
      <c r="G46" s="31">
        <v>692</v>
      </c>
      <c r="H46" s="30"/>
      <c r="I46" s="31">
        <v>691</v>
      </c>
      <c r="J46" s="30"/>
      <c r="K46" s="31">
        <v>755</v>
      </c>
      <c r="L46" s="30"/>
      <c r="M46" s="31">
        <v>799</v>
      </c>
      <c r="O46" s="19" t="s">
        <v>20</v>
      </c>
      <c r="P46" s="19"/>
      <c r="Q46" s="19"/>
      <c r="R46" s="19"/>
    </row>
    <row r="47" spans="1:18" ht="5.25" customHeight="1" x14ac:dyDescent="0.15">
      <c r="C47" s="32"/>
      <c r="D47" s="30"/>
      <c r="E47" s="32"/>
      <c r="F47" s="30"/>
      <c r="G47" s="32"/>
      <c r="H47" s="30"/>
      <c r="I47" s="32"/>
      <c r="J47" s="30"/>
      <c r="K47" s="32"/>
      <c r="L47" s="30"/>
      <c r="M47" s="32"/>
    </row>
    <row r="48" spans="1:18" s="3" customFormat="1" ht="10.5" customHeight="1" x14ac:dyDescent="0.15">
      <c r="A48" s="17" t="s">
        <v>2</v>
      </c>
      <c r="C48" s="29">
        <v>2594</v>
      </c>
      <c r="D48" s="30"/>
      <c r="E48" s="29">
        <v>2502</v>
      </c>
      <c r="F48" s="30"/>
      <c r="G48" s="29">
        <v>2356</v>
      </c>
      <c r="H48" s="30"/>
      <c r="I48" s="29">
        <v>2424</v>
      </c>
      <c r="J48" s="33"/>
      <c r="K48" s="29">
        <v>2224</v>
      </c>
      <c r="L48" s="33"/>
      <c r="M48" s="29">
        <v>2186</v>
      </c>
      <c r="O48" s="17" t="s">
        <v>2</v>
      </c>
      <c r="P48" s="17"/>
      <c r="Q48" s="17"/>
      <c r="R48" s="17"/>
    </row>
    <row r="49" spans="1:18" s="3" customFormat="1" ht="10.5" customHeight="1" x14ac:dyDescent="0.15">
      <c r="A49" s="3" t="s">
        <v>18</v>
      </c>
      <c r="C49" s="32">
        <v>2588</v>
      </c>
      <c r="D49" s="30"/>
      <c r="E49" s="32">
        <v>2498</v>
      </c>
      <c r="F49" s="30"/>
      <c r="G49" s="32">
        <v>2351</v>
      </c>
      <c r="H49" s="30"/>
      <c r="I49" s="32">
        <v>2417</v>
      </c>
      <c r="J49" s="38"/>
      <c r="K49" s="32">
        <v>2212</v>
      </c>
      <c r="L49" s="38"/>
      <c r="M49" s="32">
        <v>2169</v>
      </c>
      <c r="O49" s="4" t="s">
        <v>17</v>
      </c>
      <c r="P49" s="4"/>
      <c r="Q49" s="4"/>
      <c r="R49" s="4"/>
    </row>
    <row r="50" spans="1:18" s="23" customFormat="1" ht="10.5" customHeight="1" x14ac:dyDescent="0.15">
      <c r="A50" s="23" t="s">
        <v>28</v>
      </c>
      <c r="C50" s="34">
        <v>2488</v>
      </c>
      <c r="D50" s="35"/>
      <c r="E50" s="34">
        <v>2413</v>
      </c>
      <c r="F50" s="35"/>
      <c r="G50" s="34">
        <v>2249</v>
      </c>
      <c r="H50" s="35"/>
      <c r="I50" s="34">
        <v>2332</v>
      </c>
      <c r="J50" s="35"/>
      <c r="K50" s="34">
        <v>2138</v>
      </c>
      <c r="L50" s="35"/>
      <c r="M50" s="34">
        <v>2078</v>
      </c>
      <c r="O50" s="26" t="s">
        <v>21</v>
      </c>
      <c r="P50" s="26"/>
      <c r="Q50" s="26"/>
      <c r="R50" s="26"/>
    </row>
    <row r="51" spans="1:18" s="23" customFormat="1" ht="10.5" customHeight="1" x14ac:dyDescent="0.15">
      <c r="A51" s="24" t="s">
        <v>25</v>
      </c>
      <c r="C51" s="36">
        <v>100</v>
      </c>
      <c r="D51" s="35"/>
      <c r="E51" s="36">
        <v>85</v>
      </c>
      <c r="F51" s="35"/>
      <c r="G51" s="36">
        <v>102</v>
      </c>
      <c r="H51" s="35"/>
      <c r="I51" s="36">
        <v>85</v>
      </c>
      <c r="J51" s="35"/>
      <c r="K51" s="36">
        <v>74</v>
      </c>
      <c r="L51" s="35"/>
      <c r="M51" s="36">
        <v>91</v>
      </c>
      <c r="O51" s="25" t="s">
        <v>24</v>
      </c>
      <c r="P51" s="25"/>
      <c r="Q51" s="25"/>
      <c r="R51" s="25"/>
    </row>
    <row r="52" spans="1:18" s="3" customFormat="1" ht="10.5" customHeight="1" x14ac:dyDescent="0.15">
      <c r="A52" s="3" t="s">
        <v>35</v>
      </c>
      <c r="C52" s="32">
        <v>6</v>
      </c>
      <c r="D52" s="30"/>
      <c r="E52" s="32">
        <v>4</v>
      </c>
      <c r="F52" s="30"/>
      <c r="G52" s="32">
        <v>5</v>
      </c>
      <c r="H52" s="30"/>
      <c r="I52" s="32">
        <v>7</v>
      </c>
      <c r="J52" s="30"/>
      <c r="K52" s="32">
        <v>5</v>
      </c>
      <c r="L52" s="30"/>
      <c r="M52" s="32">
        <v>6</v>
      </c>
      <c r="O52" s="4" t="s">
        <v>49</v>
      </c>
      <c r="P52" s="4"/>
      <c r="Q52" s="4"/>
      <c r="R52" s="4"/>
    </row>
    <row r="53" spans="1:18" s="23" customFormat="1" ht="10.5" customHeight="1" x14ac:dyDescent="0.15">
      <c r="A53" s="24" t="s">
        <v>36</v>
      </c>
      <c r="C53" s="36">
        <v>6</v>
      </c>
      <c r="D53" s="35"/>
      <c r="E53" s="36">
        <v>4</v>
      </c>
      <c r="F53" s="35"/>
      <c r="G53" s="36">
        <v>5</v>
      </c>
      <c r="H53" s="35"/>
      <c r="I53" s="36">
        <v>7</v>
      </c>
      <c r="J53" s="35"/>
      <c r="K53" s="36">
        <v>5</v>
      </c>
      <c r="L53" s="35"/>
      <c r="M53" s="36">
        <v>6</v>
      </c>
      <c r="O53" s="25" t="s">
        <v>37</v>
      </c>
      <c r="P53" s="25"/>
      <c r="Q53" s="25"/>
      <c r="R53" s="25"/>
    </row>
    <row r="54" spans="1:18" s="3" customFormat="1" ht="10.5" customHeight="1" x14ac:dyDescent="0.15">
      <c r="A54" s="18" t="s">
        <v>19</v>
      </c>
      <c r="C54" s="31">
        <v>0</v>
      </c>
      <c r="D54" s="30"/>
      <c r="E54" s="31">
        <v>0</v>
      </c>
      <c r="F54" s="30"/>
      <c r="G54" s="31">
        <v>0</v>
      </c>
      <c r="H54" s="30"/>
      <c r="I54" s="31">
        <v>0</v>
      </c>
      <c r="J54" s="30"/>
      <c r="K54" s="31">
        <v>7</v>
      </c>
      <c r="L54" s="30"/>
      <c r="M54" s="31">
        <v>11</v>
      </c>
      <c r="O54" s="19" t="s">
        <v>20</v>
      </c>
      <c r="P54" s="19"/>
      <c r="Q54" s="19"/>
      <c r="R54" s="19"/>
    </row>
    <row r="55" spans="1:18" s="3" customFormat="1" ht="10.5" customHeight="1" x14ac:dyDescent="0.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8" s="9" customFormat="1" ht="10.5" customHeight="1" x14ac:dyDescent="0.15">
      <c r="A56" s="14" t="s">
        <v>43</v>
      </c>
      <c r="B56" s="14"/>
      <c r="C56" s="4"/>
      <c r="D56" s="14"/>
      <c r="E56" s="4"/>
      <c r="F56" s="14"/>
      <c r="G56" s="4"/>
      <c r="H56" s="14"/>
      <c r="I56" s="4"/>
      <c r="J56" s="14"/>
      <c r="K56" s="4"/>
      <c r="L56" s="14"/>
      <c r="M56" s="4"/>
      <c r="N56" s="14"/>
      <c r="O56" s="8"/>
      <c r="P56" s="5"/>
      <c r="Q56" s="3"/>
    </row>
    <row r="57" spans="1:18" s="9" customFormat="1" ht="10.5" customHeight="1" x14ac:dyDescent="0.15">
      <c r="A57" s="14" t="s">
        <v>44</v>
      </c>
      <c r="B57" s="14"/>
      <c r="C57" s="4"/>
      <c r="D57" s="14"/>
      <c r="E57" s="4"/>
      <c r="F57" s="14"/>
      <c r="G57" s="4"/>
      <c r="H57" s="14"/>
      <c r="I57" s="4"/>
      <c r="J57" s="14"/>
      <c r="K57" s="4"/>
      <c r="L57" s="14"/>
      <c r="M57" s="4"/>
      <c r="N57" s="14"/>
      <c r="O57" s="8"/>
      <c r="P57" s="5"/>
      <c r="Q57" s="3"/>
    </row>
    <row r="58" spans="1:18" s="9" customFormat="1" ht="10.5" customHeight="1" x14ac:dyDescent="0.15">
      <c r="A58" s="14" t="s">
        <v>8</v>
      </c>
      <c r="B58" s="14"/>
      <c r="C58" s="4"/>
      <c r="D58" s="14"/>
      <c r="E58" s="4"/>
      <c r="F58" s="14"/>
      <c r="G58" s="4"/>
      <c r="H58" s="14"/>
      <c r="I58" s="4"/>
      <c r="J58" s="14"/>
      <c r="K58" s="4"/>
      <c r="L58" s="14"/>
      <c r="M58" s="4"/>
      <c r="N58" s="14"/>
      <c r="O58" s="8"/>
      <c r="P58" s="5"/>
      <c r="Q58" s="3"/>
    </row>
    <row r="59" spans="1:18" s="9" customFormat="1" ht="10.5" customHeight="1" x14ac:dyDescent="0.15">
      <c r="A59" s="14" t="s">
        <v>7</v>
      </c>
      <c r="B59" s="14"/>
      <c r="C59" s="4"/>
      <c r="D59" s="14"/>
      <c r="E59" s="4"/>
      <c r="F59" s="14"/>
      <c r="G59" s="4"/>
      <c r="H59" s="14"/>
      <c r="I59" s="4"/>
      <c r="J59" s="14"/>
      <c r="K59" s="4"/>
      <c r="L59" s="14"/>
      <c r="M59" s="4"/>
      <c r="N59" s="14"/>
      <c r="O59" s="8"/>
      <c r="P59" s="5"/>
      <c r="Q59" s="3"/>
    </row>
    <row r="60" spans="1:18" ht="10.5" customHeight="1" x14ac:dyDescent="0.15">
      <c r="A60" s="13" t="s">
        <v>33</v>
      </c>
      <c r="B60" s="15"/>
      <c r="D60" s="15"/>
      <c r="F60" s="15"/>
      <c r="H60" s="15"/>
      <c r="J60" s="15"/>
      <c r="L60" s="15"/>
      <c r="N60" s="15"/>
    </row>
    <row r="61" spans="1:18" ht="10.5" customHeight="1" x14ac:dyDescent="0.15">
      <c r="A61" s="13" t="s">
        <v>48</v>
      </c>
      <c r="B61" s="15"/>
      <c r="D61" s="15"/>
      <c r="F61" s="15"/>
      <c r="H61" s="15"/>
      <c r="J61" s="15"/>
      <c r="L61" s="15"/>
      <c r="N61" s="15"/>
    </row>
    <row r="62" spans="1:18" ht="10.5" customHeight="1" x14ac:dyDescent="0.15">
      <c r="A62" s="13" t="s">
        <v>27</v>
      </c>
      <c r="B62" s="15"/>
      <c r="D62" s="15"/>
      <c r="F62" s="15"/>
      <c r="H62" s="15"/>
      <c r="J62" s="15"/>
      <c r="L62" s="15"/>
      <c r="N62" s="15"/>
    </row>
    <row r="63" spans="1:18" ht="10.5" customHeight="1" x14ac:dyDescent="0.15">
      <c r="A63" s="13"/>
      <c r="B63" s="13"/>
      <c r="D63" s="13"/>
      <c r="F63" s="13"/>
      <c r="H63" s="13"/>
      <c r="J63" s="13"/>
      <c r="L63" s="13"/>
      <c r="N63" s="13"/>
    </row>
    <row r="64" spans="1:18" ht="10.5" customHeight="1" x14ac:dyDescent="0.15">
      <c r="A64" s="13" t="s">
        <v>45</v>
      </c>
      <c r="B64" s="13"/>
      <c r="D64" s="13"/>
      <c r="F64" s="13"/>
      <c r="H64" s="13"/>
      <c r="J64" s="13"/>
      <c r="L64" s="13"/>
      <c r="N64" s="13"/>
      <c r="P64" s="21" t="s">
        <v>9</v>
      </c>
      <c r="Q64" s="21" t="s">
        <v>10</v>
      </c>
      <c r="R64" s="21" t="s">
        <v>11</v>
      </c>
    </row>
    <row r="65" spans="1:18" ht="10.5" customHeight="1" x14ac:dyDescent="0.15">
      <c r="A65" s="13" t="s">
        <v>58</v>
      </c>
      <c r="B65" s="13"/>
      <c r="D65" s="13"/>
      <c r="F65" s="13"/>
      <c r="H65" s="13"/>
      <c r="J65" s="13"/>
      <c r="L65" s="13"/>
      <c r="N65" s="13"/>
      <c r="O65" s="10"/>
      <c r="P65" s="21" t="s">
        <v>13</v>
      </c>
      <c r="Q65" s="22" t="s">
        <v>12</v>
      </c>
      <c r="R65" s="21" t="s">
        <v>13</v>
      </c>
    </row>
  </sheetData>
  <printOptions horizontalCentered="1"/>
  <pageMargins left="0.17" right="0.17" top="0.55118110236220474" bottom="0.9055118110236221" header="0.39370078740157483" footer="0.19685039370078741"/>
  <pageSetup paperSize="9" orientation="portrait" r:id="rId1"/>
  <headerFooter alignWithMargins="0">
    <oddFooter>&amp;L&amp;"Arial,Normal"&amp;6Service de la statistique du canton de Fribourg-RM
&amp;Z&amp;F-&amp;D-&amp;T&amp;R&amp;"Arial,Normal"&amp;6&amp;P/&amp;N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T544</vt:lpstr>
      <vt:lpstr>'T544'!Impression_des_titres</vt:lpstr>
      <vt:lpstr>'T544'!Zone_d_impression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CIEF</dc:creator>
  <cp:lastModifiedBy>Krasniqi Evlina</cp:lastModifiedBy>
  <cp:lastPrinted>2019-08-23T13:17:01Z</cp:lastPrinted>
  <dcterms:created xsi:type="dcterms:W3CDTF">2002-05-22T09:26:36Z</dcterms:created>
  <dcterms:modified xsi:type="dcterms:W3CDTF">2019-09-04T13:26:17Z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T12-153 V2.xlsx</vt:lpwstr>
  </property>
</Properties>
</file>