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4 Construction et logement\0903 Logements\2025\"/>
    </mc:Choice>
  </mc:AlternateContent>
  <xr:revisionPtr revIDLastSave="0" documentId="13_ncr:1_{36B4F8BE-0721-4DB6-BE84-E3A8163FC2E4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te628" sheetId="28" r:id="rId1"/>
    <sheet name="Signes - Zeichen" sheetId="32" r:id="rId2"/>
    <sheet name="OLD-Source t-628-CH-2024" sheetId="31" state="hidden" r:id="rId3"/>
    <sheet name="OLD-Export-CH-2024 STAT-TAB" sheetId="30" state="hidden" r:id="rId4"/>
  </sheets>
  <externalReferences>
    <externalReference r:id="rId5"/>
  </externalReferences>
  <definedNames>
    <definedName name="_AMO_UniqueIdentifier" localSheetId="1" hidden="1">"'7615af9c-4c39-45be-bde5-41d245b495e1'"</definedName>
    <definedName name="_AMO_UniqueIdentifier" localSheetId="0" hidden="1">"'7615af9c-4c39-45be-bde5-41d245b495e1'"</definedName>
    <definedName name="_AMO_UniqueIdentifier" hidden="1">"'391276ec-db9c-459b-8043-5db1217657c2'"</definedName>
    <definedName name="BusQuery.INVESTIS.TC302_93.1.1" localSheetId="0">[1]EJ!#REF!</definedName>
    <definedName name="BusQuery.INVESTIS.TC302_93.1.1">[1]EJ!#REF!</definedName>
    <definedName name="En_tête">#REF!</definedName>
    <definedName name="Page1">#REF!</definedName>
    <definedName name="Page2">#REF!</definedName>
    <definedName name="Source">#REF!</definedName>
    <definedName name="test">#REF!</definedName>
    <definedName name="test1">#REF!</definedName>
    <definedName name="test3">#REF!</definedName>
    <definedName name="test4">#REF!</definedName>
    <definedName name="_xlnm.Print_Area" localSheetId="0">'te628'!$A$1:$L$70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1" l="1"/>
  <c r="F10" i="31"/>
  <c r="G10" i="31"/>
  <c r="H10" i="31"/>
  <c r="I10" i="31"/>
  <c r="J10" i="31"/>
  <c r="E11" i="31"/>
  <c r="F11" i="31"/>
  <c r="G11" i="31"/>
  <c r="H11" i="31"/>
  <c r="I11" i="31"/>
  <c r="J11" i="31"/>
  <c r="E12" i="31"/>
  <c r="F12" i="31"/>
  <c r="G12" i="31"/>
  <c r="H12" i="31"/>
  <c r="I12" i="31"/>
  <c r="J12" i="31"/>
  <c r="E13" i="31"/>
  <c r="F13" i="31"/>
  <c r="G13" i="31"/>
  <c r="H13" i="31"/>
  <c r="I13" i="31"/>
  <c r="J13" i="31"/>
  <c r="E14" i="31"/>
  <c r="F14" i="31"/>
  <c r="G14" i="31"/>
  <c r="H14" i="31"/>
  <c r="I14" i="31"/>
  <c r="J14" i="31"/>
  <c r="E15" i="31"/>
  <c r="F15" i="31"/>
  <c r="G15" i="31"/>
  <c r="H15" i="31"/>
  <c r="I15" i="31"/>
  <c r="J15" i="31"/>
  <c r="E16" i="31"/>
  <c r="F16" i="31"/>
  <c r="G16" i="31"/>
  <c r="H16" i="31"/>
  <c r="I16" i="31"/>
  <c r="J16" i="31"/>
  <c r="E17" i="31"/>
  <c r="F17" i="31"/>
  <c r="G17" i="31"/>
  <c r="H17" i="31"/>
  <c r="I17" i="31"/>
  <c r="J17" i="31"/>
  <c r="E18" i="31"/>
  <c r="F18" i="31"/>
  <c r="G18" i="31"/>
  <c r="H18" i="31"/>
  <c r="I18" i="31"/>
  <c r="J18" i="31"/>
  <c r="E19" i="31"/>
  <c r="F19" i="31"/>
  <c r="G19" i="31"/>
  <c r="H19" i="31"/>
  <c r="I19" i="31"/>
  <c r="J19" i="31"/>
  <c r="E20" i="31"/>
  <c r="F20" i="31"/>
  <c r="G20" i="31"/>
  <c r="H20" i="31"/>
  <c r="I20" i="31"/>
  <c r="J20" i="31"/>
  <c r="E21" i="31"/>
  <c r="F21" i="31"/>
  <c r="G21" i="31"/>
  <c r="H21" i="31"/>
  <c r="I21" i="31"/>
  <c r="J21" i="31"/>
  <c r="E22" i="31"/>
  <c r="F22" i="31"/>
  <c r="G22" i="31"/>
  <c r="H22" i="31"/>
  <c r="I22" i="31"/>
  <c r="J22" i="31"/>
  <c r="E23" i="31"/>
  <c r="F23" i="31"/>
  <c r="G23" i="31"/>
  <c r="H23" i="31"/>
  <c r="I23" i="31"/>
  <c r="J23" i="31"/>
  <c r="E24" i="31"/>
  <c r="F24" i="31"/>
  <c r="G24" i="31"/>
  <c r="H24" i="31"/>
  <c r="I24" i="31"/>
  <c r="J24" i="31"/>
  <c r="E25" i="31"/>
  <c r="F25" i="31"/>
  <c r="G25" i="31"/>
  <c r="H25" i="31"/>
  <c r="I25" i="31"/>
  <c r="J25" i="31"/>
  <c r="E26" i="31"/>
  <c r="F26" i="31"/>
  <c r="G26" i="31"/>
  <c r="H26" i="31"/>
  <c r="I26" i="31"/>
  <c r="J26" i="31"/>
  <c r="E27" i="31"/>
  <c r="F27" i="31"/>
  <c r="G27" i="31"/>
  <c r="H27" i="31"/>
  <c r="I27" i="31"/>
  <c r="J27" i="31"/>
  <c r="E28" i="31"/>
  <c r="F28" i="31"/>
  <c r="G28" i="31"/>
  <c r="H28" i="31"/>
  <c r="I28" i="31"/>
  <c r="J28" i="31"/>
  <c r="E29" i="31"/>
  <c r="F29" i="31"/>
  <c r="G29" i="31"/>
  <c r="H29" i="31"/>
  <c r="I29" i="31"/>
  <c r="J29" i="31"/>
  <c r="E30" i="31"/>
  <c r="F30" i="31"/>
  <c r="G30" i="31"/>
  <c r="H30" i="31"/>
  <c r="I30" i="31"/>
  <c r="J30" i="31"/>
  <c r="E31" i="31"/>
  <c r="F31" i="31"/>
  <c r="G31" i="31"/>
  <c r="H31" i="31"/>
  <c r="I31" i="31"/>
  <c r="J31" i="31"/>
  <c r="E32" i="31"/>
  <c r="F32" i="31"/>
  <c r="G32" i="31"/>
  <c r="H32" i="31"/>
  <c r="I32" i="31"/>
  <c r="J32" i="31"/>
  <c r="E33" i="31"/>
  <c r="F33" i="31"/>
  <c r="G33" i="31"/>
  <c r="H33" i="31"/>
  <c r="I33" i="31"/>
  <c r="J33" i="31"/>
  <c r="E34" i="31"/>
  <c r="F34" i="31"/>
  <c r="G34" i="31"/>
  <c r="H34" i="31"/>
  <c r="I34" i="31"/>
  <c r="J34" i="31"/>
  <c r="F9" i="31"/>
  <c r="G9" i="31"/>
  <c r="H9" i="31"/>
  <c r="I9" i="31"/>
  <c r="J9" i="31"/>
  <c r="E9" i="31"/>
  <c r="B1" i="30"/>
  <c r="A9" i="30" s="1"/>
  <c r="B1" i="31" l="1"/>
  <c r="C11" i="30" l="1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X11" i="30"/>
  <c r="Y11" i="30"/>
  <c r="B11" i="30"/>
  <c r="D9" i="31"/>
  <c r="D10" i="31"/>
  <c r="D11" i="31"/>
  <c r="D12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J8" i="31"/>
  <c r="I8" i="31"/>
  <c r="H8" i="31"/>
  <c r="G8" i="31"/>
  <c r="F8" i="31"/>
  <c r="E8" i="31"/>
  <c r="S34" i="31"/>
  <c r="AA34" i="31"/>
  <c r="AH34" i="31"/>
  <c r="AO34" i="31"/>
  <c r="R8" i="31"/>
  <c r="Q8" i="31"/>
  <c r="P8" i="31"/>
  <c r="O8" i="31"/>
  <c r="N8" i="31"/>
  <c r="M8" i="31"/>
  <c r="Z8" i="31"/>
  <c r="Y8" i="31"/>
  <c r="X8" i="31"/>
  <c r="W8" i="31"/>
  <c r="V8" i="31"/>
  <c r="U8" i="31"/>
  <c r="AG8" i="31"/>
  <c r="AF8" i="31"/>
  <c r="AE8" i="31"/>
  <c r="AD8" i="31"/>
  <c r="AC8" i="31"/>
  <c r="AB8" i="31"/>
  <c r="AN8" i="31"/>
  <c r="AM8" i="31"/>
  <c r="AL8" i="31"/>
  <c r="AK8" i="31"/>
  <c r="AJ8" i="31"/>
  <c r="AI8" i="31"/>
  <c r="AP8" i="31"/>
  <c r="AU8" i="31"/>
  <c r="AT8" i="31"/>
  <c r="AS8" i="31"/>
  <c r="AR8" i="31"/>
  <c r="AQ8" i="31"/>
  <c r="AO9" i="31"/>
  <c r="AO10" i="31"/>
  <c r="AO11" i="31"/>
  <c r="AO12" i="31"/>
  <c r="AO13" i="31"/>
  <c r="AO14" i="31"/>
  <c r="AO15" i="31"/>
  <c r="AO16" i="31"/>
  <c r="AO17" i="31"/>
  <c r="AO18" i="31"/>
  <c r="AO19" i="31"/>
  <c r="AO20" i="31"/>
  <c r="AO21" i="31"/>
  <c r="AO22" i="31"/>
  <c r="AO23" i="31"/>
  <c r="AO24" i="31"/>
  <c r="AO25" i="31"/>
  <c r="AO26" i="31"/>
  <c r="AO27" i="31"/>
  <c r="AO28" i="31"/>
  <c r="AO29" i="31"/>
  <c r="AO30" i="31"/>
  <c r="AO31" i="31"/>
  <c r="AO32" i="31"/>
  <c r="AO33" i="31"/>
  <c r="AH9" i="31"/>
  <c r="AW9" i="31" s="1"/>
  <c r="AH10" i="31"/>
  <c r="AH11" i="31"/>
  <c r="AW11" i="31" s="1"/>
  <c r="AH12" i="31"/>
  <c r="AH13" i="31"/>
  <c r="AH14" i="31"/>
  <c r="AH15" i="31"/>
  <c r="AH16" i="31"/>
  <c r="AH17" i="31"/>
  <c r="AW17" i="31" s="1"/>
  <c r="AH18" i="31"/>
  <c r="AH19" i="31"/>
  <c r="AW19" i="31" s="1"/>
  <c r="AH20" i="31"/>
  <c r="AH21" i="31"/>
  <c r="AH22" i="31"/>
  <c r="AH23" i="31"/>
  <c r="AH24" i="31"/>
  <c r="AH25" i="31"/>
  <c r="AW25" i="31" s="1"/>
  <c r="AH26" i="31"/>
  <c r="AH27" i="31"/>
  <c r="AW27" i="31" s="1"/>
  <c r="AH28" i="31"/>
  <c r="AH29" i="31"/>
  <c r="AH30" i="31"/>
  <c r="AH31" i="31"/>
  <c r="AH32" i="31"/>
  <c r="AH33" i="31"/>
  <c r="AW33" i="31" s="1"/>
  <c r="AA9" i="31"/>
  <c r="AA10" i="31"/>
  <c r="AA11" i="31"/>
  <c r="AA12" i="31"/>
  <c r="AA13" i="31"/>
  <c r="AA14" i="31"/>
  <c r="AA15" i="31"/>
  <c r="AA16" i="31"/>
  <c r="AA17" i="31"/>
  <c r="AA18" i="31"/>
  <c r="AA19" i="31"/>
  <c r="AA20" i="31"/>
  <c r="AA21" i="31"/>
  <c r="AA22" i="31"/>
  <c r="AA23" i="31"/>
  <c r="AA24" i="31"/>
  <c r="AA25" i="31"/>
  <c r="AA26" i="31"/>
  <c r="AA27" i="31"/>
  <c r="AA28" i="31"/>
  <c r="AA29" i="31"/>
  <c r="AA30" i="31"/>
  <c r="AA31" i="31"/>
  <c r="AA32" i="31"/>
  <c r="AA33" i="31"/>
  <c r="S9" i="31"/>
  <c r="S10" i="31"/>
  <c r="S11" i="31"/>
  <c r="S12" i="31"/>
  <c r="S13" i="31"/>
  <c r="S14" i="31"/>
  <c r="S15" i="31"/>
  <c r="S16" i="31"/>
  <c r="S17" i="31"/>
  <c r="S18" i="31"/>
  <c r="S19" i="31"/>
  <c r="S20" i="31"/>
  <c r="S21" i="31"/>
  <c r="S22" i="31"/>
  <c r="S23" i="31"/>
  <c r="S24" i="31"/>
  <c r="S25" i="31"/>
  <c r="S26" i="31"/>
  <c r="S27" i="31"/>
  <c r="S28" i="31"/>
  <c r="S29" i="31"/>
  <c r="S30" i="31"/>
  <c r="S31" i="31"/>
  <c r="S32" i="31"/>
  <c r="S33" i="31"/>
  <c r="A6" i="31"/>
  <c r="A3" i="30"/>
  <c r="AW31" i="31" l="1"/>
  <c r="AW23" i="31"/>
  <c r="AW15" i="31"/>
  <c r="L15" i="31" s="1"/>
  <c r="AW28" i="31"/>
  <c r="L28" i="31" s="1"/>
  <c r="AW20" i="31"/>
  <c r="L20" i="31" s="1"/>
  <c r="AW12" i="31"/>
  <c r="L12" i="31" s="1"/>
  <c r="AW32" i="31"/>
  <c r="L32" i="31" s="1"/>
  <c r="AW24" i="31"/>
  <c r="L24" i="31" s="1"/>
  <c r="AW16" i="31"/>
  <c r="L16" i="31" s="1"/>
  <c r="AW26" i="31"/>
  <c r="L26" i="31" s="1"/>
  <c r="AW18" i="31"/>
  <c r="L18" i="31" s="1"/>
  <c r="AW10" i="31"/>
  <c r="L10" i="31" s="1"/>
  <c r="AW34" i="31"/>
  <c r="L34" i="31" s="1"/>
  <c r="AW30" i="31"/>
  <c r="L30" i="31" s="1"/>
  <c r="AW22" i="31"/>
  <c r="L22" i="31" s="1"/>
  <c r="AW14" i="31"/>
  <c r="L14" i="31" s="1"/>
  <c r="AW29" i="31"/>
  <c r="L29" i="31" s="1"/>
  <c r="AW21" i="31"/>
  <c r="L21" i="31" s="1"/>
  <c r="AW13" i="31"/>
  <c r="L13" i="31" s="1"/>
  <c r="L19" i="31"/>
  <c r="L11" i="31"/>
  <c r="L27" i="31"/>
  <c r="L31" i="31"/>
  <c r="L23" i="31"/>
  <c r="AA8" i="31"/>
  <c r="L17" i="31"/>
  <c r="L25" i="31"/>
  <c r="L33" i="31"/>
  <c r="D8" i="31"/>
  <c r="L9" i="31"/>
  <c r="AO8" i="31"/>
  <c r="AH8" i="31"/>
  <c r="S8" i="31"/>
  <c r="AW8" i="31" l="1"/>
  <c r="L8" i="31" s="1"/>
  <c r="AZ8" i="31" l="1"/>
  <c r="AZ6" i="3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tillemh\Documents\Mes sources de données\npsql17_sql2014 Stat09Construction T09_Constructions_autorisées_révisé.odc" keepAlive="1" name="npsql17_sql2014 Stat09Construction T09_Constructions_autorisées_révisé" type="5" refreshedVersion="4">
    <dbPr connection="Provider=SQLOLEDB.1;Integrated Security=SSPI;Persist Security Info=True;Initial Catalog=Stat09Construction;Data Source=npsql17\sql2014;Use Procedure for Prepare=1;Auto Translate=True;Packet Size=4096;Workstation ID=WSTA00460008;Use Encryption for Data=False;Tag with column collation when possible=False" command="&quot;Stat09Construction&quot;.&quot;dbo&quot;.&quot;T09_Constructions_autorisées_révisé&quot;" commandType="3"/>
  </connection>
  <connection id="2" xr16:uid="{00000000-0015-0000-FFFF-FFFF01000000}" odcFile="C:\Users\tillemh\Documents\Mes sources de données\npsql17_sql2014 Stat09Construction T09_Production_logements_révisé.odc" keepAlive="1" name="npsql17_sql2014 Stat09Construction T09_Production_logements_révisé" type="5" refreshedVersion="4">
    <dbPr connection="Provider=SQLOLEDB.1;Integrated Security=SSPI;Persist Security Info=True;Initial Catalog=Stat09Construction;Data Source=npsql17\sql2014;Use Procedure for Prepare=1;Auto Translate=True;Packet Size=4096;Workstation ID=WSTA00460008;Use Encryption for Data=False;Tag with column collation when possible=False" command="&quot;Stat09Construction&quot;.&quot;dbo&quot;.&quot;T09_Production_logements_révisé&quot;" commandType="3"/>
  </connection>
  <connection id="3" xr16:uid="{00000000-0015-0000-FFFF-FFFF02000000}" odcFile="C:\Users\tillemh\Documents\Mes sources de données\SPSSTATSQL01 Stat09Construction V_logementStatblAll.odc" keepAlive="1" name="SPSSTATSQL01 Stat09Construction V_logementStatblAll" type="5" refreshedVersion="0">
    <dbPr connection="Provider=SQLOLEDB.1;Integrated Security=SSPI;Persist Security Info=True;Initial Catalog=Stat09Construction;Data Source=SPSSTATSQL01;Use Procedure for Prepare=1;Auto Translate=True;Packet Size=4096;Workstation ID=LAPA00460002;Use Encryption for Data=False;Tag with column collation when possible=False" command="&quot;Stat09Construction&quot;.&quot;dbo&quot;.&quot;V_logementStatblAll&quot;" commandType="3"/>
  </connection>
  <connection id="4" xr16:uid="{00000000-0015-0000-FFFF-FFFF03000000}" keepAlive="1" name="SPSSTATSQL01 Stat09Construction V_logementStatblAll1" type="5" refreshedVersion="8" saveData="1">
    <dbPr connection="Provider=SQLOLEDB.1;Integrated Security=SSPI;Persist Security Info=True;Initial Catalog=Stat09Construction;Data Source=SSD-DB-PROD.ad.net.fr.ch;Use Procedure for Prepare=1;Auto Translate=True;Packet Size=4096;Workstation ID=LAPA00460002;Use Encryption for Data=False;Tag with column collation when possible=False" command="&quot;Stat09Construction&quot;.&quot;dbo&quot;.&quot;V_logementStatblAll&quot;" commandType="3"/>
  </connection>
  <connection id="5" xr16:uid="{00000000-0015-0000-FFFF-FFFF04000000}" odcFile="C:\Users\TilleMH\Documents\Mes sources de données\spsstatsql01 Stat09Construction V_logementStatblAll.odc" keepAlive="1" name="spsstatsql01 Stat09Construction V_logementStatblAll2" type="5" refreshedVersion="0">
    <dbPr connection="Provider=SQLOLEDB.1;Integrated Security=SSPI;Persist Security Info=True;Initial Catalog=Stat09Construction;Data Source=spsstatsql01;Use Procedure for Prepare=1;Auto Translate=True;Packet Size=4096;Workstation ID=LAPA00461021;Use Encryption for Data=False;Tag with column collation when possible=False" command="&quot;Stat09Construction&quot;.&quot;dbo&quot;.&quot;V_logementStatblAll&quot;" commandType="3"/>
  </connection>
  <connection id="6" xr16:uid="{00000000-0015-0000-FFFF-FFFF05000000}" keepAlive="1" name="Stat09Construction" type="5" refreshedVersion="6" saveData="1">
    <dbPr connection="Provider=MSDASQL.1;Persist Security Info=True;Extended Properties=&quot;DRIVER=SQL Server Native Client 11.0;SERVER=npsql17\sql2014;UID=tillemh;Trusted_Connection=Yes;APP=Système d'exploitation Microsoft® Windows®;WSID=WSTA00460008;DATABASE=Stat09Construction;&quot;" command="&quot;Stat09Construction&quot;.&quot;dbo&quot;.&quot;T09_Constructions_autorisees_revise_MK4&quot;" commandType="3"/>
  </connection>
  <connection id="7" xr16:uid="{00000000-0015-0000-FFFF-FFFF06000000}" keepAlive="1" name="Stat09Construction1" type="5" refreshedVersion="6" saveData="1">
    <dbPr connection="Provider=MSDASQL.1;Persist Security Info=True;Extended Properties=&quot;DRIVER=SQL Server Native Client 11.0;SERVER=npsql17\sql2014;UID=tillemh;Trusted_Connection=Yes;APP=Système d'exploitation Microsoft® Windows®;WSID=WSTA00460008;DATABASE=Stat09Construction;&quot;" command="&quot;Stat09Construction&quot;.&quot;dbo&quot;.&quot;T09_Production_logements_revise_MK4&quot;" commandType="3"/>
  </connection>
  <connection id="8" xr16:uid="{00000000-0015-0000-FFFF-FFFF07000000}" keepAlive="1" name="Stat09Construction2" type="5" refreshedVersion="6" saveData="1">
    <dbPr connection="Provider=MSDASQL.1;Persist Security Info=True;Extended Properties=&quot;DRIVER=SQL Server Native Client 11.0;SERVER=npsql17\sql2014;UID=tillemh;Trusted_Connection=Yes;APP=Système d'exploitation Microsoft® Windows®;WSID=WSTA00460008;DATABASE=Stat09Construction;&quot;" command="&quot;Stat09Construction&quot;.&quot;dbo&quot;.&quot;T09_Production_logements_prov&quot;" commandType="3"/>
  </connection>
  <connection id="9" xr16:uid="{00000000-0015-0000-FFFF-FFFF08000000}" keepAlive="1" name="Stat09Construction3" type="5" refreshedVersion="6" saveData="1">
    <dbPr connection="Provider=MSDASQL.1;Persist Security Info=True;Extended Properties=&quot;DRIVER=SQL Server Native Client 11.0;SERVER=npsql17\sql2014;UID=tillemh;Trusted_Connection=Yes;APP=Système d'exploitation Microsoft® Windows®;WSID=WSTA00460008;DATABASE=Stat09Construction;&quot;" command="&quot;Stat09Construction&quot;.&quot;dbo&quot;.&quot;T09_Constructions_autorisees_revise_MK4&quot;" commandType="3"/>
  </connection>
</connections>
</file>

<file path=xl/sharedStrings.xml><?xml version="1.0" encoding="utf-8"?>
<sst xmlns="http://schemas.openxmlformats.org/spreadsheetml/2006/main" count="270" uniqueCount="163">
  <si>
    <t>Total</t>
  </si>
  <si>
    <t>1 pièce</t>
  </si>
  <si>
    <t>2 pièces</t>
  </si>
  <si>
    <t>3 pièces</t>
  </si>
  <si>
    <t>4 pièces</t>
  </si>
  <si>
    <t>5 pièces</t>
  </si>
  <si>
    <t>6+ pièces</t>
  </si>
  <si>
    <t>Fribourg / Freiburg</t>
  </si>
  <si>
    <t>Total logements, par catégorie de bâtiments</t>
  </si>
  <si>
    <t>Maisons individuelles</t>
  </si>
  <si>
    <t>Maisons à plusieurs logements</t>
  </si>
  <si>
    <t>Bâtiments d'habitation avec usage annexe</t>
  </si>
  <si>
    <t>Bâtiments partiellement à usage d'habitation</t>
  </si>
  <si>
    <t>Logements dans bâtiments mixtes</t>
  </si>
  <si>
    <t>Parc logements</t>
  </si>
  <si>
    <t>n° KT</t>
  </si>
  <si>
    <t>Logements dans maison individuelle</t>
  </si>
  <si>
    <t>Logements dans maison à plusieurs logements</t>
  </si>
  <si>
    <t>Logements dans bâtiments avec usage annexe</t>
  </si>
  <si>
    <t>Logements dans bâtiments partiel. à usage d'habitation</t>
  </si>
  <si>
    <t>Logements dans autres bâtiments</t>
  </si>
  <si>
    <t>Suisse</t>
  </si>
  <si>
    <t>Aargau</t>
  </si>
  <si>
    <t>Appenzell Ausserrhoden</t>
  </si>
  <si>
    <t>Appenzell Innerrhoden</t>
  </si>
  <si>
    <t>Basel-Landschaft</t>
  </si>
  <si>
    <t>Basel-Stadt</t>
  </si>
  <si>
    <t>Bern / Berne</t>
  </si>
  <si>
    <t>Genève</t>
  </si>
  <si>
    <t>Glarus</t>
  </si>
  <si>
    <t>Graubünden / Grigioni / Grischun</t>
  </si>
  <si>
    <t>Jura</t>
  </si>
  <si>
    <t>Luzern</t>
  </si>
  <si>
    <t>Neuchâtel</t>
  </si>
  <si>
    <t>Nidwalden</t>
  </si>
  <si>
    <t>Obwalden</t>
  </si>
  <si>
    <t>St. Gallen</t>
  </si>
  <si>
    <t>Schaffhausen</t>
  </si>
  <si>
    <t>Schwyz</t>
  </si>
  <si>
    <t>Solothurn</t>
  </si>
  <si>
    <t>Thurgau</t>
  </si>
  <si>
    <t>Ticino</t>
  </si>
  <si>
    <t>Uri</t>
  </si>
  <si>
    <t>Valais / Wallis</t>
  </si>
  <si>
    <t>Vaud</t>
  </si>
  <si>
    <t>Zug</t>
  </si>
  <si>
    <t>Zürich</t>
  </si>
  <si>
    <t>Dernière mise à jour:</t>
  </si>
  <si>
    <t>Total logements, par nombre de pièces</t>
  </si>
  <si>
    <t>Parc de logement au 31 décembre selon nombre de pièces en Suisse et par cantons</t>
  </si>
  <si>
    <t>—</t>
  </si>
  <si>
    <t>6+</t>
  </si>
  <si>
    <t>AG</t>
  </si>
  <si>
    <t>AR</t>
  </si>
  <si>
    <t>BL</t>
  </si>
  <si>
    <t>BS</t>
  </si>
  <si>
    <t>BE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</si>
  <si>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</si>
  <si>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</si>
  <si>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</si>
  <si>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</si>
  <si>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</si>
  <si>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</si>
  <si>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</si>
  <si>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</si>
  <si>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</si>
  <si>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</si>
  <si>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</si>
  <si>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SZ</t>
  </si>
  <si>
    <t>SO</t>
  </si>
  <si>
    <t>TG</t>
  </si>
  <si>
    <t>UR</t>
  </si>
  <si>
    <t>VS</t>
  </si>
  <si>
    <t>VD</t>
  </si>
  <si>
    <t>ZG</t>
  </si>
  <si>
    <t>ZH</t>
  </si>
  <si>
    <t>Broye / Broye</t>
  </si>
  <si>
    <t>Glâne / Glane</t>
  </si>
  <si>
    <t>Gruyère / Greyerz</t>
  </si>
  <si>
    <t>Sarine / Saane</t>
  </si>
  <si>
    <t>Singine / Sense</t>
  </si>
  <si>
    <t>Veveyse / Vivisbach</t>
  </si>
  <si>
    <r>
      <rPr>
        <vertAlign val="superscript"/>
        <sz val="6"/>
        <rFont val="Arial"/>
        <family val="2"/>
      </rPr>
      <t>2</t>
    </r>
    <r>
      <rPr>
        <sz val="6"/>
        <rFont val="Arial"/>
        <family val="2"/>
      </rPr>
      <t>Selon le projet d'agglomération Mobul: Bulle, Morlon, Le Pâquier, Riaz, Vuadens / Gemäss Mobul-Agglomerationsprojekt: Bulle, Morlon, Le Pâquier, Riaz, Vuadens</t>
    </r>
  </si>
  <si>
    <t xml:space="preserve">Source: Office fédéral de la statistique: Section Bâtiments et logements, Neuchâtel / Service de la statistique du canton de Fribourg  </t>
  </si>
  <si>
    <t>STAT-TAB - sauvegarde sélection</t>
  </si>
  <si>
    <t>requête STAT-TAB</t>
  </si>
  <si>
    <t>fichier .xlsx STAT-TAB</t>
  </si>
  <si>
    <t>https://www.pxweb.bfs.admin.ch/sq/7d90168a-9584-41a6-b072-cfa25c271b86</t>
  </si>
  <si>
    <t xml:space="preserve">t-628 - </t>
  </si>
  <si>
    <t>T09-03-01</t>
  </si>
  <si>
    <t>Logements comprenant ... pièce(s) / Wohnungen mit ... Zimmer(n)</t>
  </si>
  <si>
    <t>Al</t>
  </si>
  <si>
    <t>Tl</t>
  </si>
  <si>
    <t>Lac / See</t>
  </si>
  <si>
    <t xml:space="preserve">Canton de Fribourg / Kanton Freiburg </t>
  </si>
  <si>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>Selon LAgg du 19.9.1995 et Statuts Agglo Fribourg-Freiburg 2008: Avry, Belfaux, Corminboeuf, Düdingen, Fribourg, Givisiez, Granges-Paccot, Marly, Matran, Villars-sur-Glâne / Gemäss AggG vom 19.9.1995 und Statuten Agglo Fribourg-Freiburg 2008: Avry, Belfaux, Corminboeuf, Düdingen, Freiburg, Givisiez, Granges-Paccot, Marly, Matran, Villars-sur-Glâne</t>
    </r>
  </si>
  <si>
    <r>
      <t>Bulle</t>
    </r>
    <r>
      <rPr>
        <vertAlign val="superscript"/>
        <sz val="6.5"/>
        <color indexed="8"/>
        <rFont val="Arial"/>
        <family val="2"/>
      </rPr>
      <t>2</t>
    </r>
  </si>
  <si>
    <r>
      <t>Fribourg</t>
    </r>
    <r>
      <rPr>
        <sz val="6.5"/>
        <color indexed="8"/>
        <rFont val="Arial"/>
        <family val="2"/>
      </rPr>
      <t xml:space="preserve"> / Freiburg</t>
    </r>
    <r>
      <rPr>
        <vertAlign val="superscript"/>
        <sz val="6.5"/>
        <color indexed="8"/>
        <rFont val="Arial"/>
        <family val="2"/>
      </rPr>
      <t>1</t>
    </r>
  </si>
  <si>
    <t>Parc de logements, par nombre de pièces / Wohnungsbestand nach Anzahl Zimmer</t>
  </si>
  <si>
    <t>Parc de logements, par catégorie du bâtiment / Wohnungsbestand nach Gebäudekategorie</t>
  </si>
  <si>
    <t>Maison individuelle /
Einfamilien-haüser</t>
  </si>
  <si>
    <t>Maison à plusieurs logements /
Mehrfamilien-haüser</t>
  </si>
  <si>
    <t>Autres bâtiments /
Übrige Gebaüde</t>
  </si>
  <si>
    <t>https://www.pxweb.bfs.admin.ch/sq/ebcc1a0e-9598-417a-9e53-a6986933bc4b</t>
  </si>
  <si>
    <t>Source:</t>
  </si>
  <si>
    <t>OFS - Statistique des bâtiments et des logements (depuis 2009) - © OFS</t>
  </si>
  <si>
    <t>Parc de logement au 31 décembre selon catégorie bâtiment et le nombre de pièces en Suisse et par cantons</t>
  </si>
  <si>
    <t>Données à reporter dans onglet "Source t-628-CH-20xx"</t>
  </si>
  <si>
    <t>Données CH publiées dès le 23.09.2024</t>
  </si>
  <si>
    <t>20240923 08:30</t>
  </si>
  <si>
    <t>&lt;B&gt;Métainformation&lt;/B&gt;
Dernière modification: nouvelles données 2023
État de la base de données: 23 septembre 2024
Date de l'enquête: tous les 31 décembre
Référence spatiale: cantons au 1.1.2023
Enquête: Statistique des bâtiments et des logements</t>
  </si>
  <si>
    <t>&lt;B&gt;Description&lt;/B&gt;
La statistique des bâtiments et des logements (StatBL) fournit des informations sur le parc et la structure des bâtiments et des logements.</t>
  </si>
  <si>
    <t>Logement (définition):
Par logement on entend l'ensemble des pièces qui constituent une unité de construction et qui ont un accès autonome depuis l'extérieur ou depuis un espace commun à l'intérieur du bâtiment (cage d'escaliers). La StatBL se réfère à tous les logements disposant d'un équipement de cuisine (cuisine ou cuisinette).
Une maison individuelle comporte un seul logement; les maisons individuelles avec un ou plusieurs petits logements supplémentaires sont saisies comme maisons à plusieurs logements.
Sont dénombrés tous les logements, qu'ils soient destinés à des ménages privés ou des ménages collectifs.</t>
  </si>
  <si>
    <t>Nombre de pièces:</t>
  </si>
  <si>
    <t>Sont considérées comme des pièces les locaux tels que les salles de séjour, les chambres à coucher, les chambres d'enfants, etc. qui constituent l'unité d'habitation du logement. Ne sont pas comptées comme des pièces d'habitation: les cuisines, les salles de bains, les toilettes, les réduits, les corridors, les demi-pièces, les vérandas, ainsi que toute pièce d'habitation supplémentaire située en dehors du logement.</t>
  </si>
  <si>
    <t>Contact:</t>
  </si>
  <si>
    <t>Section Population, +41 58 467 25 25, e-mail: info.gws@bfs.admin.ch</t>
  </si>
  <si>
    <t>Unité:</t>
  </si>
  <si>
    <t>Logement</t>
  </si>
  <si>
    <t>Période de référence:</t>
  </si>
  <si>
    <t>2023,2022,2021,2020,2019,2018,2017,2016,2015,2014,2013,2012,2011,2010</t>
  </si>
  <si>
    <t>Source : Export STAT-BL du</t>
  </si>
  <si>
    <t>Quelle: Bundesamt für Statistik: Sektion Gebäude und Wohnungen, Neuenburg / Amt für Statistik des Kantons Freiburg, te25-628</t>
  </si>
  <si>
    <t>Suisse / Schweiz (2024)</t>
  </si>
  <si>
    <t>Canton de Fribourg (2024) /
Kanton Freiburg (2024)</t>
  </si>
  <si>
    <t>Agglomérations (2024) /
Agglomerationen (2024)</t>
  </si>
  <si>
    <t>xx.09.2025</t>
  </si>
  <si>
    <t>Données CH publiées dès le xx.09.2025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</si>
  <si>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</si>
  <si>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</si>
  <si>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</si>
  <si>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</si>
  <si>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</si>
  <si>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</si>
  <si>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</si>
  <si>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</si>
  <si>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</si>
  <si>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</si>
  <si>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</si>
  <si>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</si>
  <si>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</si>
  <si>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</si>
  <si>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</si>
  <si>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</si>
  <si>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</si>
  <si>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</si>
  <si>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</si>
  <si>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</si>
  <si>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</si>
  <si>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</si>
  <si>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</si>
  <si>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</si>
  <si>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</si>
  <si>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</si>
  <si>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</si>
  <si>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</si>
  <si>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</si>
  <si>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</si>
  <si>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</si>
  <si>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</si>
  <si>
    <t>Parc de logement, par canton, district et agglomération, par nombre de pièces et par catégorie de bâtiment de 2009 à 2024</t>
  </si>
  <si>
    <t>Wohnungsbestand, nach Kanton, Bezirk und Agglomeration, nach Anzahl Zimmer und nach Gebäudekategorie von 2009 bis 2024</t>
  </si>
  <si>
    <t>Actualisation / Aktualisiert am: 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</si>
</sst>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fr.&quot;\ #,##0.00;[Red]&quot;fr.&quot;\ \-#,##0.00"/>
    <numFmt numFmtId="165" formatCode="_ * #,##0.00_ ;_ * \-#,##0.00_ ;_ * &quot;-&quot;??_ ;_ @_ "/>
    <numFmt numFmtId="166" formatCode="#,##0;\-#,##0;&quot;-&quot;"/>
    <numFmt numFmtId="167" formatCode="#\ ###\ ##0"/>
  </numFmts>
  <fonts count="56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MS Sans Serif"/>
      <family val="2"/>
    </font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6"/>
      <color theme="2" tint="-0.499984740745262"/>
      <name val="Arial"/>
      <family val="2"/>
    </font>
    <font>
      <b/>
      <sz val="14"/>
      <color theme="0" tint="-0.499984740745262"/>
      <name val="Arial"/>
      <family val="2"/>
    </font>
    <font>
      <b/>
      <sz val="14"/>
      <color theme="1" tint="0.499984740745262"/>
      <name val="Arial"/>
      <family val="2"/>
    </font>
    <font>
      <b/>
      <sz val="10"/>
      <color theme="3" tint="0.39997558519241921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color rgb="FFC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sz val="6.5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sz val="6.5"/>
      <color indexed="8"/>
      <name val="Arial"/>
      <family val="2"/>
    </font>
    <font>
      <b/>
      <sz val="10"/>
      <color theme="1" tint="0.499984740745262"/>
      <name val="Arial"/>
      <family val="2"/>
    </font>
    <font>
      <b/>
      <sz val="10"/>
      <color theme="2" tint="-0.499984740745262"/>
      <name val="Arial"/>
      <family val="2"/>
    </font>
    <font>
      <b/>
      <sz val="10"/>
      <color rgb="FFFF7C80"/>
      <name val="Arial"/>
      <family val="2"/>
    </font>
    <font>
      <b/>
      <sz val="10"/>
      <color theme="0" tint="-0.499984740745262"/>
      <name val="Arial"/>
      <family val="2"/>
    </font>
    <font>
      <sz val="10"/>
      <color theme="3" tint="0.39997558519241921"/>
      <name val="Arial"/>
      <family val="2"/>
    </font>
    <font>
      <u/>
      <sz val="10"/>
      <color theme="10"/>
      <name val="Courier"/>
      <family val="3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b/>
      <i/>
      <sz val="10"/>
      <color theme="1" tint="0.499984740745262"/>
      <name val="Arial"/>
      <family val="2"/>
    </font>
    <font>
      <sz val="10"/>
      <name val="Courier"/>
      <family val="3"/>
    </font>
    <font>
      <sz val="6.5"/>
      <color rgb="FFFF0000"/>
      <name val="Arial"/>
      <family val="2"/>
    </font>
    <font>
      <vertAlign val="superscript"/>
      <sz val="6.5"/>
      <color indexed="8"/>
      <name val="Arial"/>
      <family val="2"/>
    </font>
    <font>
      <i/>
      <sz val="6.5"/>
      <name val="Arial"/>
      <family val="2"/>
    </font>
    <font>
      <sz val="11"/>
      <color theme="1"/>
      <name val="Courier"/>
      <family val="2"/>
    </font>
    <font>
      <sz val="12"/>
      <color rgb="FF000000"/>
      <name val="Arial"/>
      <family val="2"/>
    </font>
    <font>
      <i/>
      <sz val="10"/>
      <color theme="1" tint="0.499984740745262"/>
      <name val="Arial"/>
      <family val="2"/>
    </font>
    <font>
      <b/>
      <sz val="11"/>
      <color rgb="FF000000"/>
      <name val="Arial"/>
      <family val="2"/>
    </font>
    <font>
      <b/>
      <i/>
      <sz val="10"/>
      <color rgb="FFC00000"/>
      <name val="Arial"/>
      <family val="2"/>
    </font>
    <font>
      <sz val="10"/>
      <name val="Helv"/>
    </font>
    <font>
      <sz val="8"/>
      <color indexed="8"/>
      <name val="Arial"/>
      <family val="2"/>
    </font>
    <font>
      <sz val="11"/>
      <color rgb="FFFF0000"/>
      <name val="Aptos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5" fillId="0" borderId="0"/>
    <xf numFmtId="0" fontId="7" fillId="4" borderId="1" applyNumberFormat="0" applyAlignment="0" applyProtection="0"/>
    <xf numFmtId="0" fontId="8" fillId="4" borderId="2" applyNumberFormat="0" applyAlignment="0" applyProtection="0"/>
    <xf numFmtId="0" fontId="9" fillId="3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164" fontId="3" fillId="0" borderId="0" applyFont="0" applyFill="0" applyBorder="0" applyAlignment="0" applyProtection="0"/>
    <xf numFmtId="0" fontId="13" fillId="5" borderId="0" applyNumberFormat="0" applyBorder="0" applyAlignment="0" applyProtection="0"/>
    <xf numFmtId="0" fontId="15" fillId="0" borderId="0"/>
    <xf numFmtId="0" fontId="3" fillId="0" borderId="0"/>
    <xf numFmtId="0" fontId="3" fillId="0" borderId="0"/>
    <xf numFmtId="0" fontId="14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16" fillId="0" borderId="0"/>
    <xf numFmtId="0" fontId="4" fillId="0" borderId="0"/>
    <xf numFmtId="0" fontId="16" fillId="0" borderId="0"/>
    <xf numFmtId="0" fontId="40" fillId="0" borderId="0" applyNumberFormat="0" applyFill="0" applyBorder="0" applyAlignment="0" applyProtection="0"/>
    <xf numFmtId="0" fontId="44" fillId="0" borderId="0"/>
    <xf numFmtId="165" fontId="44" fillId="0" borderId="0" applyFont="0" applyFill="0" applyBorder="0" applyAlignment="0" applyProtection="0"/>
    <xf numFmtId="0" fontId="48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6" fillId="0" borderId="0"/>
    <xf numFmtId="0" fontId="44" fillId="0" borderId="0"/>
    <xf numFmtId="0" fontId="53" fillId="0" borderId="0"/>
    <xf numFmtId="0" fontId="1" fillId="0" borderId="0"/>
  </cellStyleXfs>
  <cellXfs count="131">
    <xf numFmtId="0" fontId="0" fillId="0" borderId="0" xfId="0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6" fillId="0" borderId="0" xfId="0" applyFont="1"/>
    <xf numFmtId="0" fontId="17" fillId="0" borderId="0" xfId="0" applyFont="1"/>
    <xf numFmtId="0" fontId="27" fillId="0" borderId="0" xfId="0" applyFont="1"/>
    <xf numFmtId="0" fontId="27" fillId="6" borderId="0" xfId="0" applyFont="1" applyFill="1"/>
    <xf numFmtId="0" fontId="6" fillId="6" borderId="0" xfId="0" applyFont="1" applyFill="1"/>
    <xf numFmtId="0" fontId="17" fillId="6" borderId="0" xfId="0" applyFont="1" applyFill="1"/>
    <xf numFmtId="0" fontId="27" fillId="7" borderId="0" xfId="0" applyFont="1" applyFill="1"/>
    <xf numFmtId="0" fontId="6" fillId="7" borderId="0" xfId="0" applyFont="1" applyFill="1"/>
    <xf numFmtId="0" fontId="17" fillId="7" borderId="0" xfId="0" applyFont="1" applyFill="1"/>
    <xf numFmtId="0" fontId="17" fillId="8" borderId="0" xfId="0" applyFont="1" applyFill="1"/>
    <xf numFmtId="0" fontId="27" fillId="0" borderId="0" xfId="0" applyFont="1" applyAlignment="1">
      <alignment wrapText="1"/>
    </xf>
    <xf numFmtId="0" fontId="27" fillId="6" borderId="0" xfId="0" applyFont="1" applyFill="1" applyAlignment="1">
      <alignment wrapText="1"/>
    </xf>
    <xf numFmtId="0" fontId="27" fillId="7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17" fillId="8" borderId="0" xfId="0" applyFont="1" applyFill="1" applyAlignment="1">
      <alignment wrapText="1"/>
    </xf>
    <xf numFmtId="3" fontId="17" fillId="0" borderId="0" xfId="0" applyNumberFormat="1" applyFont="1"/>
    <xf numFmtId="3" fontId="17" fillId="6" borderId="0" xfId="0" applyNumberFormat="1" applyFont="1" applyFill="1"/>
    <xf numFmtId="3" fontId="17" fillId="7" borderId="0" xfId="0" applyNumberFormat="1" applyFont="1" applyFill="1"/>
    <xf numFmtId="3" fontId="17" fillId="8" borderId="0" xfId="0" applyNumberFormat="1" applyFont="1" applyFill="1"/>
    <xf numFmtId="3" fontId="6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67" fontId="37" fillId="0" borderId="0" xfId="0" applyNumberFormat="1" applyFont="1" applyAlignment="1">
      <alignment vertical="center"/>
    </xf>
    <xf numFmtId="167" fontId="38" fillId="0" borderId="0" xfId="0" applyNumberFormat="1" applyFont="1" applyAlignment="1">
      <alignment vertical="center"/>
    </xf>
    <xf numFmtId="0" fontId="41" fillId="0" borderId="0" xfId="24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3" fontId="39" fillId="10" borderId="0" xfId="0" applyNumberFormat="1" applyFont="1" applyFill="1"/>
    <xf numFmtId="0" fontId="31" fillId="0" borderId="0" xfId="25" applyFont="1" applyAlignment="1">
      <alignment vertical="center"/>
    </xf>
    <xf numFmtId="0" fontId="45" fillId="0" borderId="0" xfId="25" applyFont="1" applyAlignment="1">
      <alignment vertical="center"/>
    </xf>
    <xf numFmtId="0" fontId="29" fillId="0" borderId="6" xfId="25" applyFont="1" applyBorder="1" applyAlignment="1">
      <alignment vertical="center"/>
    </xf>
    <xf numFmtId="0" fontId="29" fillId="0" borderId="11" xfId="25" applyFont="1" applyBorder="1" applyAlignment="1">
      <alignment vertical="center"/>
    </xf>
    <xf numFmtId="0" fontId="30" fillId="0" borderId="11" xfId="25" applyFont="1" applyBorder="1" applyAlignment="1">
      <alignment horizontal="right" vertical="top"/>
    </xf>
    <xf numFmtId="0" fontId="30" fillId="0" borderId="12" xfId="25" applyFont="1" applyBorder="1" applyAlignment="1">
      <alignment horizontal="right" vertical="top"/>
    </xf>
    <xf numFmtId="0" fontId="30" fillId="0" borderId="7" xfId="25" applyFont="1" applyBorder="1" applyAlignment="1">
      <alignment vertical="top"/>
    </xf>
    <xf numFmtId="0" fontId="29" fillId="0" borderId="13" xfId="25" applyFont="1" applyBorder="1" applyAlignment="1">
      <alignment vertical="center"/>
    </xf>
    <xf numFmtId="0" fontId="30" fillId="0" borderId="13" xfId="25" applyFont="1" applyBorder="1" applyAlignment="1">
      <alignment vertical="top"/>
    </xf>
    <xf numFmtId="0" fontId="30" fillId="0" borderId="13" xfId="25" applyFont="1" applyBorder="1" applyAlignment="1">
      <alignment horizontal="right" vertical="top" wrapText="1"/>
    </xf>
    <xf numFmtId="0" fontId="30" fillId="0" borderId="14" xfId="25" applyFont="1" applyBorder="1" applyAlignment="1">
      <alignment vertical="top"/>
    </xf>
    <xf numFmtId="0" fontId="30" fillId="0" borderId="15" xfId="25" applyFont="1" applyBorder="1" applyAlignment="1">
      <alignment horizontal="right" vertical="top" wrapText="1"/>
    </xf>
    <xf numFmtId="0" fontId="29" fillId="9" borderId="16" xfId="25" applyFont="1" applyFill="1" applyBorder="1" applyAlignment="1">
      <alignment vertical="center"/>
    </xf>
    <xf numFmtId="166" fontId="29" fillId="9" borderId="0" xfId="25" applyNumberFormat="1" applyFont="1" applyFill="1" applyAlignment="1">
      <alignment horizontal="right" vertical="center"/>
    </xf>
    <xf numFmtId="166" fontId="29" fillId="9" borderId="17" xfId="25" applyNumberFormat="1" applyFont="1" applyFill="1" applyBorder="1" applyAlignment="1">
      <alignment horizontal="right" vertical="center"/>
    </xf>
    <xf numFmtId="0" fontId="29" fillId="0" borderId="0" xfId="25" applyFont="1" applyAlignment="1">
      <alignment vertical="center"/>
    </xf>
    <xf numFmtId="0" fontId="31" fillId="0" borderId="16" xfId="25" applyFont="1" applyBorder="1" applyAlignment="1">
      <alignment vertical="center"/>
    </xf>
    <xf numFmtId="166" fontId="31" fillId="0" borderId="0" xfId="25" applyNumberFormat="1" applyFont="1" applyAlignment="1">
      <alignment horizontal="right" vertical="center"/>
    </xf>
    <xf numFmtId="166" fontId="31" fillId="0" borderId="17" xfId="25" applyNumberFormat="1" applyFont="1" applyBorder="1" applyAlignment="1">
      <alignment horizontal="right" vertical="center"/>
    </xf>
    <xf numFmtId="3" fontId="31" fillId="0" borderId="16" xfId="25" applyNumberFormat="1" applyFont="1" applyBorder="1" applyAlignment="1">
      <alignment horizontal="left" vertical="center"/>
    </xf>
    <xf numFmtId="0" fontId="29" fillId="9" borderId="16" xfId="25" applyFont="1" applyFill="1" applyBorder="1" applyAlignment="1">
      <alignment vertical="center" wrapText="1"/>
    </xf>
    <xf numFmtId="3" fontId="29" fillId="9" borderId="0" xfId="25" applyNumberFormat="1" applyFont="1" applyFill="1" applyAlignment="1">
      <alignment vertical="center"/>
    </xf>
    <xf numFmtId="3" fontId="29" fillId="9" borderId="17" xfId="25" applyNumberFormat="1" applyFont="1" applyFill="1" applyBorder="1" applyAlignment="1">
      <alignment vertical="center"/>
    </xf>
    <xf numFmtId="0" fontId="29" fillId="0" borderId="0" xfId="25" applyFont="1" applyAlignment="1">
      <alignment horizontal="right" vertical="center"/>
    </xf>
    <xf numFmtId="0" fontId="31" fillId="0" borderId="0" xfId="25" applyFont="1" applyAlignment="1">
      <alignment vertical="center" wrapText="1"/>
    </xf>
    <xf numFmtId="0" fontId="29" fillId="0" borderId="0" xfId="25" applyFont="1" applyAlignment="1">
      <alignment vertical="center" wrapText="1"/>
    </xf>
    <xf numFmtId="0" fontId="31" fillId="0" borderId="16" xfId="25" applyFont="1" applyBorder="1" applyAlignment="1">
      <alignment horizontal="left" vertical="center"/>
    </xf>
    <xf numFmtId="3" fontId="31" fillId="0" borderId="0" xfId="25" applyNumberFormat="1" applyFont="1" applyAlignment="1">
      <alignment horizontal="right" vertical="center"/>
    </xf>
    <xf numFmtId="3" fontId="31" fillId="0" borderId="17" xfId="25" applyNumberFormat="1" applyFont="1" applyBorder="1" applyAlignment="1">
      <alignment horizontal="right" vertical="center"/>
    </xf>
    <xf numFmtId="49" fontId="31" fillId="0" borderId="16" xfId="25" applyNumberFormat="1" applyFont="1" applyBorder="1" applyAlignment="1">
      <alignment horizontal="left" vertical="center"/>
    </xf>
    <xf numFmtId="0" fontId="32" fillId="0" borderId="0" xfId="25" applyFont="1" applyAlignment="1">
      <alignment vertical="center"/>
    </xf>
    <xf numFmtId="0" fontId="31" fillId="0" borderId="14" xfId="25" applyFont="1" applyBorder="1" applyAlignment="1">
      <alignment horizontal="left" vertical="center"/>
    </xf>
    <xf numFmtId="3" fontId="31" fillId="0" borderId="5" xfId="25" applyNumberFormat="1" applyFont="1" applyBorder="1" applyAlignment="1">
      <alignment horizontal="right" vertical="center"/>
    </xf>
    <xf numFmtId="3" fontId="31" fillId="0" borderId="15" xfId="25" applyNumberFormat="1" applyFont="1" applyBorder="1" applyAlignment="1">
      <alignment horizontal="right" vertical="center"/>
    </xf>
    <xf numFmtId="0" fontId="32" fillId="0" borderId="0" xfId="25" applyFont="1" applyAlignment="1">
      <alignment horizontal="left" vertical="center"/>
    </xf>
    <xf numFmtId="0" fontId="34" fillId="0" borderId="0" xfId="25" applyFont="1" applyAlignment="1">
      <alignment vertical="center"/>
    </xf>
    <xf numFmtId="0" fontId="47" fillId="0" borderId="0" xfId="25" applyFont="1" applyAlignment="1">
      <alignment vertical="center"/>
    </xf>
    <xf numFmtId="0" fontId="30" fillId="0" borderId="13" xfId="25" applyFont="1" applyBorder="1" applyAlignment="1">
      <alignment vertical="top" wrapText="1"/>
    </xf>
    <xf numFmtId="0" fontId="30" fillId="0" borderId="8" xfId="25" applyFont="1" applyBorder="1" applyAlignment="1">
      <alignment horizontal="right" vertical="top"/>
    </xf>
    <xf numFmtId="0" fontId="30" fillId="0" borderId="8" xfId="25" applyFont="1" applyBorder="1" applyAlignment="1">
      <alignment vertical="top" wrapText="1"/>
    </xf>
    <xf numFmtId="0" fontId="30" fillId="0" borderId="9" xfId="25" applyFont="1" applyBorder="1" applyAlignment="1">
      <alignment vertical="top" wrapText="1"/>
    </xf>
    <xf numFmtId="0" fontId="30" fillId="0" borderId="18" xfId="25" applyFont="1" applyBorder="1" applyAlignment="1">
      <alignment horizontal="right" vertical="top" wrapText="1"/>
    </xf>
    <xf numFmtId="0" fontId="2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9" fillId="0" borderId="0" xfId="0" applyFont="1"/>
    <xf numFmtId="0" fontId="50" fillId="0" borderId="0" xfId="0" applyFont="1" applyAlignment="1">
      <alignment vertical="center"/>
    </xf>
    <xf numFmtId="0" fontId="51" fillId="0" borderId="0" xfId="0" applyFont="1"/>
    <xf numFmtId="0" fontId="51" fillId="10" borderId="0" xfId="0" applyFont="1" applyFill="1"/>
    <xf numFmtId="0" fontId="51" fillId="12" borderId="0" xfId="0" applyFont="1" applyFill="1"/>
    <xf numFmtId="0" fontId="6" fillId="12" borderId="0" xfId="0" applyFont="1" applyFill="1"/>
    <xf numFmtId="0" fontId="51" fillId="13" borderId="0" xfId="0" applyFont="1" applyFill="1"/>
    <xf numFmtId="0" fontId="6" fillId="13" borderId="0" xfId="0" applyFont="1" applyFill="1"/>
    <xf numFmtId="0" fontId="51" fillId="14" borderId="0" xfId="0" applyFont="1" applyFill="1"/>
    <xf numFmtId="0" fontId="6" fillId="14" borderId="0" xfId="0" applyFont="1" applyFill="1"/>
    <xf numFmtId="0" fontId="52" fillId="0" borderId="0" xfId="0" applyFont="1" applyAlignment="1">
      <alignment vertical="center"/>
    </xf>
    <xf numFmtId="14" fontId="26" fillId="0" borderId="0" xfId="0" applyNumberFormat="1" applyFont="1" applyAlignment="1">
      <alignment vertical="center"/>
    </xf>
    <xf numFmtId="0" fontId="6" fillId="11" borderId="0" xfId="0" applyFont="1" applyFill="1"/>
    <xf numFmtId="0" fontId="27" fillId="0" borderId="0" xfId="0" applyFont="1" applyAlignment="1">
      <alignment horizontal="left"/>
    </xf>
    <xf numFmtId="0" fontId="28" fillId="15" borderId="0" xfId="33" applyFont="1" applyFill="1" applyAlignment="1">
      <alignment horizontal="left" vertical="center"/>
    </xf>
    <xf numFmtId="0" fontId="53" fillId="0" borderId="0" xfId="34"/>
    <xf numFmtId="0" fontId="54" fillId="15" borderId="0" xfId="33" applyFont="1" applyFill="1" applyAlignment="1">
      <alignment vertical="top"/>
    </xf>
    <xf numFmtId="0" fontId="53" fillId="0" borderId="0" xfId="34" applyAlignment="1">
      <alignment vertical="top"/>
    </xf>
    <xf numFmtId="0" fontId="30" fillId="0" borderId="18" xfId="34" applyFont="1" applyBorder="1"/>
    <xf numFmtId="0" fontId="30" fillId="0" borderId="9" xfId="34" applyFont="1" applyBorder="1"/>
    <xf numFmtId="0" fontId="30" fillId="0" borderId="17" xfId="34" applyFont="1" applyBorder="1"/>
    <xf numFmtId="0" fontId="31" fillId="16" borderId="16" xfId="34" applyFont="1" applyFill="1" applyBorder="1" applyAlignment="1">
      <alignment vertical="top"/>
    </xf>
    <xf numFmtId="0" fontId="31" fillId="16" borderId="17" xfId="34" applyFont="1" applyFill="1" applyBorder="1" applyAlignment="1">
      <alignment vertical="top" wrapText="1"/>
    </xf>
    <xf numFmtId="0" fontId="31" fillId="0" borderId="0" xfId="34" applyFont="1" applyAlignment="1">
      <alignment vertical="top" wrapText="1"/>
    </xf>
    <xf numFmtId="0" fontId="31" fillId="0" borderId="16" xfId="34" applyFont="1" applyBorder="1" applyAlignment="1">
      <alignment vertical="top"/>
    </xf>
    <xf numFmtId="0" fontId="31" fillId="17" borderId="17" xfId="34" applyFont="1" applyFill="1" applyBorder="1" applyAlignment="1">
      <alignment vertical="top" wrapText="1"/>
    </xf>
    <xf numFmtId="0" fontId="31" fillId="16" borderId="16" xfId="34" applyFont="1" applyFill="1" applyBorder="1" applyAlignment="1">
      <alignment horizontal="left" vertical="top"/>
    </xf>
    <xf numFmtId="0" fontId="31" fillId="0" borderId="14" xfId="34" applyFont="1" applyBorder="1" applyAlignment="1">
      <alignment vertical="top"/>
    </xf>
    <xf numFmtId="0" fontId="31" fillId="17" borderId="15" xfId="34" applyFont="1" applyFill="1" applyBorder="1" applyAlignment="1">
      <alignment vertical="top" wrapText="1"/>
    </xf>
    <xf numFmtId="0" fontId="6" fillId="0" borderId="0" xfId="34" applyFont="1"/>
    <xf numFmtId="0" fontId="55" fillId="0" borderId="0" xfId="33" applyFont="1"/>
    <xf numFmtId="0" fontId="32" fillId="0" borderId="0" xfId="25" applyFont="1" applyAlignment="1">
      <alignment vertical="top" wrapText="1"/>
    </xf>
    <xf numFmtId="0" fontId="44" fillId="0" borderId="0" xfId="25" applyAlignment="1">
      <alignment vertical="top" wrapText="1"/>
    </xf>
    <xf numFmtId="0" fontId="30" fillId="0" borderId="6" xfId="25" applyFont="1" applyBorder="1" applyAlignment="1">
      <alignment horizontal="right" vertical="top" wrapText="1"/>
    </xf>
    <xf numFmtId="0" fontId="30" fillId="0" borderId="13" xfId="25" applyFont="1" applyBorder="1" applyAlignment="1">
      <alignment horizontal="right" vertical="top" wrapText="1"/>
    </xf>
    <xf numFmtId="0" fontId="30" fillId="0" borderId="12" xfId="25" applyFont="1" applyBorder="1" applyAlignment="1">
      <alignment horizontal="right" vertical="top" wrapText="1"/>
    </xf>
    <xf numFmtId="0" fontId="30" fillId="0" borderId="14" xfId="25" applyFont="1" applyBorder="1" applyAlignment="1">
      <alignment horizontal="right" vertical="top" wrapText="1"/>
    </xf>
    <xf numFmtId="0" fontId="30" fillId="0" borderId="7" xfId="25" applyFont="1" applyBorder="1" applyAlignment="1">
      <alignment horizontal="left" vertical="top" wrapText="1"/>
    </xf>
    <xf numFmtId="0" fontId="30" fillId="0" borderId="8" xfId="25" applyFont="1" applyBorder="1" applyAlignment="1">
      <alignment horizontal="left" vertical="top" wrapText="1"/>
    </xf>
    <xf numFmtId="0" fontId="30" fillId="0" borderId="9" xfId="25" applyFont="1" applyBorder="1" applyAlignment="1">
      <alignment horizontal="left" vertical="top" wrapText="1"/>
    </xf>
    <xf numFmtId="0" fontId="30" fillId="0" borderId="6" xfId="25" applyFont="1" applyBorder="1" applyAlignment="1">
      <alignment horizontal="left" vertical="top" wrapText="1"/>
    </xf>
    <xf numFmtId="0" fontId="30" fillId="0" borderId="4" xfId="25" applyFont="1" applyBorder="1" applyAlignment="1">
      <alignment horizontal="left" vertical="top" wrapText="1"/>
    </xf>
    <xf numFmtId="0" fontId="30" fillId="0" borderId="10" xfId="25" applyFont="1" applyBorder="1" applyAlignment="1">
      <alignment horizontal="left" vertical="top" wrapText="1"/>
    </xf>
    <xf numFmtId="0" fontId="20" fillId="0" borderId="0" xfId="0" applyFont="1" applyAlignment="1">
      <alignment horizontal="left" vertical="center"/>
    </xf>
  </cellXfs>
  <cellStyles count="36">
    <cellStyle name="Ausgabe" xfId="5" xr:uid="{00000000-0005-0000-0000-000000000000}"/>
    <cellStyle name="Berechnung" xfId="6" xr:uid="{00000000-0005-0000-0000-000001000000}"/>
    <cellStyle name="Eingabe" xfId="7" xr:uid="{00000000-0005-0000-0000-000002000000}"/>
    <cellStyle name="Ergebnis" xfId="8" xr:uid="{00000000-0005-0000-0000-000003000000}"/>
    <cellStyle name="Erklärender Text" xfId="9" xr:uid="{00000000-0005-0000-0000-000004000000}"/>
    <cellStyle name="Gut" xfId="10" xr:uid="{00000000-0005-0000-0000-000005000000}"/>
    <cellStyle name="Lien hypertexte" xfId="24" builtinId="8"/>
    <cellStyle name="Milliers 2" xfId="26" xr:uid="{E94C9D62-8AF8-4D0D-BA02-AE00B514C3EC}"/>
    <cellStyle name="Monétaire 2" xfId="2" xr:uid="{00000000-0005-0000-0000-000006000000}"/>
    <cellStyle name="Monétaire 3" xfId="11" xr:uid="{00000000-0005-0000-0000-000007000000}"/>
    <cellStyle name="Neutral" xfId="12" xr:uid="{00000000-0005-0000-0000-000008000000}"/>
    <cellStyle name="Normal" xfId="0" builtinId="0"/>
    <cellStyle name="Normal 2" xfId="1" xr:uid="{00000000-0005-0000-0000-00000A000000}"/>
    <cellStyle name="Normal 2 2" xfId="4" xr:uid="{00000000-0005-0000-0000-00000B000000}"/>
    <cellStyle name="Normal 2 2 2" xfId="14" xr:uid="{00000000-0005-0000-0000-00000C000000}"/>
    <cellStyle name="Normal 2 2 3" xfId="21" xr:uid="{00000000-0005-0000-0000-00000D000000}"/>
    <cellStyle name="Normal 2 2 4" xfId="27" xr:uid="{2481A525-1D4F-43A1-A8B8-BB81DEBBD6D6}"/>
    <cellStyle name="Normal 2 2 5" xfId="33" xr:uid="{E874D44D-F90A-4380-9B3B-1C8AB4375745}"/>
    <cellStyle name="Normal 2 3" xfId="15" xr:uid="{00000000-0005-0000-0000-00000E000000}"/>
    <cellStyle name="Normal 2 4" xfId="16" xr:uid="{00000000-0005-0000-0000-00000F000000}"/>
    <cellStyle name="Normal 2 5" xfId="13" xr:uid="{00000000-0005-0000-0000-000010000000}"/>
    <cellStyle name="Normal 2 6" xfId="22" xr:uid="{00000000-0005-0000-0000-000011000000}"/>
    <cellStyle name="Normal 2 7" xfId="25" xr:uid="{287CEA05-62EA-4A40-8126-CC5ACF2FA32F}"/>
    <cellStyle name="Normal 3" xfId="3" xr:uid="{00000000-0005-0000-0000-000012000000}"/>
    <cellStyle name="Normal 3 2" xfId="17" xr:uid="{00000000-0005-0000-0000-000013000000}"/>
    <cellStyle name="Normal 4" xfId="18" xr:uid="{00000000-0005-0000-0000-000014000000}"/>
    <cellStyle name="Normal 4 2" xfId="29" xr:uid="{9C936FC2-0B66-4D5A-AA13-24CC2F0B347A}"/>
    <cellStyle name="Normal 4 3" xfId="30" xr:uid="{E86F6CC2-E304-4512-90A5-0C6F1E420FFB}"/>
    <cellStyle name="Normal 4 4" xfId="28" xr:uid="{6C9F9BB7-D4A0-4F2F-B91F-BEB4636ABF4F}"/>
    <cellStyle name="Normal 5" xfId="19" xr:uid="{00000000-0005-0000-0000-000015000000}"/>
    <cellStyle name="Normal 5 2" xfId="34" xr:uid="{DF162093-498E-4CEF-A085-ADB88A7DA0E5}"/>
    <cellStyle name="Normal 6" xfId="20" xr:uid="{00000000-0005-0000-0000-000016000000}"/>
    <cellStyle name="Normal 7" xfId="23" xr:uid="{00000000-0005-0000-0000-000017000000}"/>
    <cellStyle name="Normal 8" xfId="35" xr:uid="{004D3366-533D-4BCC-A70E-19CBA1DB7E2E}"/>
    <cellStyle name="Standard 2 2" xfId="32" xr:uid="{39CB4556-9377-4889-A7DE-DB85C6E8D35D}"/>
    <cellStyle name="Standard_GWS09_StatLex_Gde_101210" xfId="31" xr:uid="{38D60086-9F0C-47D1-BB67-0EEB522DCBC2}"/>
  </cellStyles>
  <dxfs count="1">
    <dxf>
      <fill>
        <patternFill>
          <bgColor rgb="FFFF7C8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969696"/>
      <rgbColor rgb="00008080"/>
      <rgbColor rgb="00EAEAEA"/>
      <rgbColor rgb="00DDDDDD"/>
      <rgbColor rgb="0000FFFF"/>
      <rgbColor rgb="00CCFFFF"/>
      <rgbColor rgb="0099FF99"/>
      <rgbColor rgb="00B2B2B2"/>
      <rgbColor rgb="00CC99FF"/>
      <rgbColor rgb="00FFFF66"/>
      <rgbColor rgb="00FFCC00"/>
      <rgbColor rgb="00FF6600"/>
      <rgbColor rgb="0000FFFF"/>
      <rgbColor rgb="00CCFFFF"/>
      <rgbColor rgb="00CCFFCC"/>
      <rgbColor rgb="00C0C0C0"/>
      <rgbColor rgb="00CCCCFF"/>
      <rgbColor rgb="00FFFF99"/>
      <rgbColor rgb="00FFCC99"/>
      <rgbColor rgb="00FF6600"/>
      <rgbColor rgb="0000CCFF"/>
      <rgbColor rgb="00CCFFFF"/>
      <rgbColor rgb="00CFCFCF"/>
      <rgbColor rgb="00FFFF99"/>
      <rgbColor rgb="0099CCFF"/>
      <rgbColor rgb="00FF99CC"/>
      <rgbColor rgb="00C0C0C0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CFCFCF"/>
      <rgbColor rgb="00003366"/>
      <rgbColor rgb="00339966"/>
      <rgbColor rgb="00003300"/>
      <rgbColor rgb="00333300"/>
      <rgbColor rgb="00993300"/>
      <rgbColor rgb="00B2B2B2"/>
      <rgbColor rgb="005F5F5F"/>
      <rgbColor rgb="00CFCFCF"/>
    </indexedColors>
    <mruColors>
      <color rgb="FFFF9999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209551</xdr:colOff>
      <xdr:row>0</xdr:row>
      <xdr:rowOff>57151</xdr:rowOff>
    </xdr:from>
    <xdr:to>
      <xdr:col>20</xdr:col>
      <xdr:colOff>257176</xdr:colOff>
      <xdr:row>7</xdr:row>
      <xdr:rowOff>89523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EEDC1E-68CA-473D-8DF9-8CC22BB07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2326" y="57151"/>
          <a:ext cx="3333750" cy="1918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TABEL95\TC\C302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pxweb.bfs.admin.ch/sq/7d90168a-9584-41a6-b072-cfa25c271b86" TargetMode="External"/><Relationship Id="rId1" Type="http://schemas.openxmlformats.org/officeDocument/2006/relationships/hyperlink" Target="https://www.pxweb.bfs.admin.ch/sq/ebcc1a0e-9598-417a-9e53-a6986933bc4b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pxweb.bfs.admin.ch/sq/ebcc1a0e-9598-417a-9e53-a6986933bc4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D0537-06AB-4D2F-9DA5-A988C3215E9B}">
  <sheetPr>
    <pageSetUpPr fitToPage="1"/>
  </sheetPr>
  <dimension ref="A1:BS73"/>
  <sheetViews>
    <sheetView showGridLines="0" tabSelected="1" zoomScale="130" zoomScaleNormal="130" workbookViewId="0"/>
  </sheetViews>
  <sheetFormatPr baseColWidth="10" defaultColWidth="7.875" defaultRowHeight="9" x14ac:dyDescent="0.15"/>
  <cols>
    <col min="1" max="1" width="14.875" style="43" customWidth="1"/>
    <col min="2" max="12" width="7.625" style="43" customWidth="1"/>
    <col min="13" max="16384" width="7.875" style="43"/>
  </cols>
  <sheetData>
    <row r="1" spans="1:12" ht="12" customHeight="1" x14ac:dyDescent="0.15">
      <c r="A1" s="85" t="s">
        <v>160</v>
      </c>
    </row>
    <row r="2" spans="1:12" ht="12" customHeight="1" x14ac:dyDescent="0.15">
      <c r="A2" s="86" t="s">
        <v>161</v>
      </c>
    </row>
    <row r="3" spans="1:12" ht="9.75" customHeight="1" x14ac:dyDescent="0.15">
      <c r="A3" s="43" t="s">
        <v>50</v>
      </c>
    </row>
    <row r="4" spans="1:12" ht="9" customHeight="1" x14ac:dyDescent="0.15"/>
    <row r="5" spans="1:12" ht="18" customHeight="1" x14ac:dyDescent="0.15">
      <c r="A5" s="45" t="s">
        <v>89</v>
      </c>
      <c r="B5" s="124" t="s">
        <v>98</v>
      </c>
      <c r="C5" s="125"/>
      <c r="D5" s="125"/>
      <c r="E5" s="125"/>
      <c r="F5" s="125"/>
      <c r="G5" s="125"/>
      <c r="H5" s="126"/>
      <c r="I5" s="127" t="s">
        <v>99</v>
      </c>
      <c r="J5" s="128"/>
      <c r="K5" s="128"/>
      <c r="L5" s="129"/>
    </row>
    <row r="6" spans="1:12" ht="24.95" customHeight="1" x14ac:dyDescent="0.15">
      <c r="A6" s="46"/>
      <c r="B6" s="47" t="s">
        <v>0</v>
      </c>
      <c r="C6" s="49" t="s">
        <v>90</v>
      </c>
      <c r="D6" s="81"/>
      <c r="E6" s="81"/>
      <c r="F6" s="81"/>
      <c r="G6" s="82"/>
      <c r="H6" s="83"/>
      <c r="I6" s="48" t="s">
        <v>0</v>
      </c>
      <c r="J6" s="120" t="s">
        <v>100</v>
      </c>
      <c r="K6" s="120" t="s">
        <v>101</v>
      </c>
      <c r="L6" s="122" t="s">
        <v>102</v>
      </c>
    </row>
    <row r="7" spans="1:12" ht="18" customHeight="1" x14ac:dyDescent="0.15">
      <c r="A7" s="50"/>
      <c r="B7" s="51"/>
      <c r="C7" s="84">
        <v>1</v>
      </c>
      <c r="D7" s="54">
        <v>2</v>
      </c>
      <c r="E7" s="54">
        <v>3</v>
      </c>
      <c r="F7" s="51">
        <v>4</v>
      </c>
      <c r="G7" s="80">
        <v>5</v>
      </c>
      <c r="H7" s="52" t="s">
        <v>51</v>
      </c>
      <c r="I7" s="53"/>
      <c r="J7" s="121"/>
      <c r="K7" s="121"/>
      <c r="L7" s="123"/>
    </row>
    <row r="8" spans="1:12" s="58" customFormat="1" ht="9.75" customHeight="1" x14ac:dyDescent="0.15">
      <c r="A8" s="55" t="s">
        <v>123</v>
      </c>
      <c r="B8" s="56">
        <v>4840096</v>
      </c>
      <c r="C8" s="56">
        <v>315987</v>
      </c>
      <c r="D8" s="56">
        <v>733087</v>
      </c>
      <c r="E8" s="56">
        <v>1310378</v>
      </c>
      <c r="F8" s="56">
        <v>1321841</v>
      </c>
      <c r="G8" s="56">
        <v>715989</v>
      </c>
      <c r="H8" s="56">
        <v>442814</v>
      </c>
      <c r="I8" s="56">
        <v>4840096</v>
      </c>
      <c r="J8" s="56">
        <v>1019455</v>
      </c>
      <c r="K8" s="56">
        <v>2795720</v>
      </c>
      <c r="L8" s="57">
        <v>1024921</v>
      </c>
    </row>
    <row r="9" spans="1:12" ht="9.75" customHeight="1" x14ac:dyDescent="0.15">
      <c r="A9" s="59" t="s">
        <v>52</v>
      </c>
      <c r="B9" s="60">
        <v>348656</v>
      </c>
      <c r="C9" s="60">
        <v>11582</v>
      </c>
      <c r="D9" s="60">
        <v>37952</v>
      </c>
      <c r="E9" s="60">
        <v>82593</v>
      </c>
      <c r="F9" s="60">
        <v>103020</v>
      </c>
      <c r="G9" s="60">
        <v>73397</v>
      </c>
      <c r="H9" s="60">
        <v>40112</v>
      </c>
      <c r="I9" s="60">
        <v>348656</v>
      </c>
      <c r="J9" s="60">
        <v>103150</v>
      </c>
      <c r="K9" s="60">
        <v>191887</v>
      </c>
      <c r="L9" s="61">
        <v>53619</v>
      </c>
    </row>
    <row r="10" spans="1:12" ht="9.75" customHeight="1" x14ac:dyDescent="0.15">
      <c r="A10" s="59" t="s">
        <v>53</v>
      </c>
      <c r="B10" s="60">
        <v>30370</v>
      </c>
      <c r="C10" s="60">
        <v>1156</v>
      </c>
      <c r="D10" s="60">
        <v>3373</v>
      </c>
      <c r="E10" s="60">
        <v>6054</v>
      </c>
      <c r="F10" s="60">
        <v>7976</v>
      </c>
      <c r="G10" s="60">
        <v>5856</v>
      </c>
      <c r="H10" s="60">
        <v>5955</v>
      </c>
      <c r="I10" s="60">
        <v>30370</v>
      </c>
      <c r="J10" s="60">
        <v>9310</v>
      </c>
      <c r="K10" s="60">
        <v>14005</v>
      </c>
      <c r="L10" s="61">
        <v>7055</v>
      </c>
    </row>
    <row r="11" spans="1:12" ht="9.75" customHeight="1" x14ac:dyDescent="0.15">
      <c r="A11" s="59" t="s">
        <v>91</v>
      </c>
      <c r="B11" s="60">
        <v>8647</v>
      </c>
      <c r="C11" s="60">
        <v>325</v>
      </c>
      <c r="D11" s="60">
        <v>934</v>
      </c>
      <c r="E11" s="60">
        <v>1618</v>
      </c>
      <c r="F11" s="60">
        <v>1650</v>
      </c>
      <c r="G11" s="60">
        <v>1524</v>
      </c>
      <c r="H11" s="60">
        <v>2596</v>
      </c>
      <c r="I11" s="60">
        <v>8647</v>
      </c>
      <c r="J11" s="60">
        <v>2935</v>
      </c>
      <c r="K11" s="60">
        <v>3567</v>
      </c>
      <c r="L11" s="61">
        <v>2145</v>
      </c>
    </row>
    <row r="12" spans="1:12" ht="9.75" customHeight="1" x14ac:dyDescent="0.15">
      <c r="A12" s="59" t="s">
        <v>54</v>
      </c>
      <c r="B12" s="60">
        <v>150586</v>
      </c>
      <c r="C12" s="60">
        <v>4584</v>
      </c>
      <c r="D12" s="60">
        <v>16895</v>
      </c>
      <c r="E12" s="60">
        <v>41496</v>
      </c>
      <c r="F12" s="60">
        <v>45462</v>
      </c>
      <c r="G12" s="60">
        <v>26858</v>
      </c>
      <c r="H12" s="60">
        <v>15291</v>
      </c>
      <c r="I12" s="60">
        <v>150586</v>
      </c>
      <c r="J12" s="60">
        <v>47054</v>
      </c>
      <c r="K12" s="60">
        <v>83691</v>
      </c>
      <c r="L12" s="61">
        <v>19841</v>
      </c>
    </row>
    <row r="13" spans="1:12" ht="9.75" customHeight="1" x14ac:dyDescent="0.15">
      <c r="A13" s="59" t="s">
        <v>55</v>
      </c>
      <c r="B13" s="60">
        <v>116651</v>
      </c>
      <c r="C13" s="60">
        <v>12793</v>
      </c>
      <c r="D13" s="60">
        <v>27964</v>
      </c>
      <c r="E13" s="60">
        <v>42662</v>
      </c>
      <c r="F13" s="60">
        <v>20081</v>
      </c>
      <c r="G13" s="60">
        <v>7199</v>
      </c>
      <c r="H13" s="60">
        <v>5952</v>
      </c>
      <c r="I13" s="60">
        <v>116651</v>
      </c>
      <c r="J13" s="60">
        <v>9323</v>
      </c>
      <c r="K13" s="60">
        <v>62591</v>
      </c>
      <c r="L13" s="61">
        <v>44737</v>
      </c>
    </row>
    <row r="14" spans="1:12" ht="9.75" customHeight="1" x14ac:dyDescent="0.15">
      <c r="A14" s="59" t="s">
        <v>56</v>
      </c>
      <c r="B14" s="60">
        <v>595347</v>
      </c>
      <c r="C14" s="60">
        <v>34127</v>
      </c>
      <c r="D14" s="60">
        <v>85018</v>
      </c>
      <c r="E14" s="60">
        <v>171942</v>
      </c>
      <c r="F14" s="60">
        <v>167598</v>
      </c>
      <c r="G14" s="60">
        <v>88452</v>
      </c>
      <c r="H14" s="60">
        <v>48210</v>
      </c>
      <c r="I14" s="60">
        <v>595347</v>
      </c>
      <c r="J14" s="60">
        <v>114927</v>
      </c>
      <c r="K14" s="60">
        <v>347982</v>
      </c>
      <c r="L14" s="61">
        <v>132438</v>
      </c>
    </row>
    <row r="15" spans="1:12" ht="9.75" customHeight="1" x14ac:dyDescent="0.15">
      <c r="A15" s="59" t="s">
        <v>57</v>
      </c>
      <c r="B15" s="60">
        <v>168373</v>
      </c>
      <c r="C15" s="60">
        <v>9574</v>
      </c>
      <c r="D15" s="60">
        <v>22642</v>
      </c>
      <c r="E15" s="60">
        <v>43947</v>
      </c>
      <c r="F15" s="60">
        <v>46790</v>
      </c>
      <c r="G15" s="60">
        <v>29498</v>
      </c>
      <c r="H15" s="60">
        <v>15922</v>
      </c>
      <c r="I15" s="60">
        <v>168373</v>
      </c>
      <c r="J15" s="60">
        <v>45122</v>
      </c>
      <c r="K15" s="60">
        <v>89869</v>
      </c>
      <c r="L15" s="61">
        <v>33382</v>
      </c>
    </row>
    <row r="16" spans="1:12" ht="9.75" customHeight="1" x14ac:dyDescent="0.15">
      <c r="A16" s="59" t="s">
        <v>58</v>
      </c>
      <c r="B16" s="60">
        <v>251960</v>
      </c>
      <c r="C16" s="60">
        <v>40363</v>
      </c>
      <c r="D16" s="60">
        <v>54948</v>
      </c>
      <c r="E16" s="60">
        <v>69225</v>
      </c>
      <c r="F16" s="60">
        <v>49776</v>
      </c>
      <c r="G16" s="60">
        <v>22193</v>
      </c>
      <c r="H16" s="60">
        <v>15455</v>
      </c>
      <c r="I16" s="60">
        <v>251960</v>
      </c>
      <c r="J16" s="60">
        <v>26161</v>
      </c>
      <c r="K16" s="60">
        <v>132612</v>
      </c>
      <c r="L16" s="61">
        <v>93187</v>
      </c>
    </row>
    <row r="17" spans="1:12" ht="9.75" customHeight="1" x14ac:dyDescent="0.15">
      <c r="A17" s="59" t="s">
        <v>59</v>
      </c>
      <c r="B17" s="60">
        <v>23913</v>
      </c>
      <c r="C17" s="60">
        <v>1017</v>
      </c>
      <c r="D17" s="60">
        <v>2855</v>
      </c>
      <c r="E17" s="60">
        <v>5305</v>
      </c>
      <c r="F17" s="60">
        <v>6832</v>
      </c>
      <c r="G17" s="60">
        <v>4714</v>
      </c>
      <c r="H17" s="60">
        <v>3190</v>
      </c>
      <c r="I17" s="60">
        <v>23913</v>
      </c>
      <c r="J17" s="60">
        <v>10055</v>
      </c>
      <c r="K17" s="60">
        <v>10062</v>
      </c>
      <c r="L17" s="61">
        <v>3796</v>
      </c>
    </row>
    <row r="18" spans="1:12" ht="9.75" customHeight="1" x14ac:dyDescent="0.15">
      <c r="A18" s="59" t="s">
        <v>60</v>
      </c>
      <c r="B18" s="60">
        <v>185989</v>
      </c>
      <c r="C18" s="60">
        <v>19962</v>
      </c>
      <c r="D18" s="60">
        <v>33199</v>
      </c>
      <c r="E18" s="60">
        <v>47088</v>
      </c>
      <c r="F18" s="60">
        <v>46875</v>
      </c>
      <c r="G18" s="60">
        <v>23184</v>
      </c>
      <c r="H18" s="60">
        <v>15681</v>
      </c>
      <c r="I18" s="60">
        <v>185989</v>
      </c>
      <c r="J18" s="60">
        <v>37673</v>
      </c>
      <c r="K18" s="60">
        <v>114532</v>
      </c>
      <c r="L18" s="61">
        <v>33784</v>
      </c>
    </row>
    <row r="19" spans="1:12" ht="9.75" customHeight="1" x14ac:dyDescent="0.15">
      <c r="A19" s="59" t="s">
        <v>61</v>
      </c>
      <c r="B19" s="60">
        <v>41897</v>
      </c>
      <c r="C19" s="60">
        <v>1478</v>
      </c>
      <c r="D19" s="60">
        <v>4320</v>
      </c>
      <c r="E19" s="60">
        <v>9534</v>
      </c>
      <c r="F19" s="60">
        <v>11797</v>
      </c>
      <c r="G19" s="60">
        <v>8434</v>
      </c>
      <c r="H19" s="60">
        <v>6334</v>
      </c>
      <c r="I19" s="60">
        <v>41897</v>
      </c>
      <c r="J19" s="60">
        <v>15926</v>
      </c>
      <c r="K19" s="60">
        <v>17545</v>
      </c>
      <c r="L19" s="61">
        <v>8426</v>
      </c>
    </row>
    <row r="20" spans="1:12" ht="9.75" customHeight="1" x14ac:dyDescent="0.15">
      <c r="A20" s="59" t="s">
        <v>62</v>
      </c>
      <c r="B20" s="60">
        <v>213845</v>
      </c>
      <c r="C20" s="60">
        <v>9451</v>
      </c>
      <c r="D20" s="60">
        <v>26956</v>
      </c>
      <c r="E20" s="60">
        <v>53564</v>
      </c>
      <c r="F20" s="60">
        <v>65372</v>
      </c>
      <c r="G20" s="60">
        <v>35238</v>
      </c>
      <c r="H20" s="60">
        <v>23264</v>
      </c>
      <c r="I20" s="60">
        <v>213845</v>
      </c>
      <c r="J20" s="60">
        <v>32062</v>
      </c>
      <c r="K20" s="60">
        <v>140805</v>
      </c>
      <c r="L20" s="61">
        <v>40978</v>
      </c>
    </row>
    <row r="21" spans="1:12" ht="9.75" customHeight="1" x14ac:dyDescent="0.15">
      <c r="A21" s="59" t="s">
        <v>63</v>
      </c>
      <c r="B21" s="60">
        <v>100319</v>
      </c>
      <c r="C21" s="60">
        <v>5923</v>
      </c>
      <c r="D21" s="60">
        <v>13992</v>
      </c>
      <c r="E21" s="60">
        <v>31395</v>
      </c>
      <c r="F21" s="60">
        <v>27166</v>
      </c>
      <c r="G21" s="60">
        <v>13564</v>
      </c>
      <c r="H21" s="60">
        <v>8279</v>
      </c>
      <c r="I21" s="60">
        <v>100319</v>
      </c>
      <c r="J21" s="60">
        <v>14734</v>
      </c>
      <c r="K21" s="60">
        <v>60748</v>
      </c>
      <c r="L21" s="61">
        <v>24837</v>
      </c>
    </row>
    <row r="22" spans="1:12" ht="9.75" customHeight="1" x14ac:dyDescent="0.15">
      <c r="A22" s="59" t="s">
        <v>64</v>
      </c>
      <c r="B22" s="60">
        <v>23279</v>
      </c>
      <c r="C22" s="60">
        <v>1013</v>
      </c>
      <c r="D22" s="60">
        <v>2707</v>
      </c>
      <c r="E22" s="60">
        <v>5462</v>
      </c>
      <c r="F22" s="60">
        <v>7772</v>
      </c>
      <c r="G22" s="60">
        <v>4178</v>
      </c>
      <c r="H22" s="60">
        <v>2147</v>
      </c>
      <c r="I22" s="60">
        <v>23279</v>
      </c>
      <c r="J22" s="60">
        <v>2649</v>
      </c>
      <c r="K22" s="60">
        <v>16093</v>
      </c>
      <c r="L22" s="61">
        <v>4537</v>
      </c>
    </row>
    <row r="23" spans="1:12" ht="9.75" customHeight="1" x14ac:dyDescent="0.15">
      <c r="A23" s="59" t="s">
        <v>65</v>
      </c>
      <c r="B23" s="60">
        <v>22959</v>
      </c>
      <c r="C23" s="60">
        <v>1226</v>
      </c>
      <c r="D23" s="60">
        <v>3463</v>
      </c>
      <c r="E23" s="60">
        <v>5571</v>
      </c>
      <c r="F23" s="60">
        <v>6347</v>
      </c>
      <c r="G23" s="60">
        <v>3842</v>
      </c>
      <c r="H23" s="60">
        <v>2510</v>
      </c>
      <c r="I23" s="60">
        <v>22959</v>
      </c>
      <c r="J23" s="60">
        <v>4076</v>
      </c>
      <c r="K23" s="60">
        <v>14667</v>
      </c>
      <c r="L23" s="61">
        <v>4216</v>
      </c>
    </row>
    <row r="24" spans="1:12" ht="9.75" customHeight="1" x14ac:dyDescent="0.15">
      <c r="A24" s="59" t="s">
        <v>66</v>
      </c>
      <c r="B24" s="60">
        <v>275324</v>
      </c>
      <c r="C24" s="60">
        <v>12568</v>
      </c>
      <c r="D24" s="60">
        <v>33769</v>
      </c>
      <c r="E24" s="60">
        <v>60517</v>
      </c>
      <c r="F24" s="60">
        <v>80330</v>
      </c>
      <c r="G24" s="60">
        <v>49506</v>
      </c>
      <c r="H24" s="60">
        <v>38634</v>
      </c>
      <c r="I24" s="60">
        <v>275324</v>
      </c>
      <c r="J24" s="60">
        <v>68637</v>
      </c>
      <c r="K24" s="60">
        <v>156762</v>
      </c>
      <c r="L24" s="61">
        <v>49925</v>
      </c>
    </row>
    <row r="25" spans="1:12" ht="9.75" customHeight="1" x14ac:dyDescent="0.15">
      <c r="A25" s="59" t="s">
        <v>67</v>
      </c>
      <c r="B25" s="60">
        <v>46110</v>
      </c>
      <c r="C25" s="60">
        <v>1664</v>
      </c>
      <c r="D25" s="60">
        <v>5419</v>
      </c>
      <c r="E25" s="60">
        <v>12151</v>
      </c>
      <c r="F25" s="60">
        <v>13457</v>
      </c>
      <c r="G25" s="60">
        <v>8067</v>
      </c>
      <c r="H25" s="60">
        <v>5352</v>
      </c>
      <c r="I25" s="60">
        <v>46110</v>
      </c>
      <c r="J25" s="60">
        <v>11981</v>
      </c>
      <c r="K25" s="60">
        <v>24795</v>
      </c>
      <c r="L25" s="61">
        <v>9334</v>
      </c>
    </row>
    <row r="26" spans="1:12" ht="9.75" customHeight="1" x14ac:dyDescent="0.15">
      <c r="A26" s="59" t="s">
        <v>68</v>
      </c>
      <c r="B26" s="60">
        <v>84292</v>
      </c>
      <c r="C26" s="60">
        <v>3419</v>
      </c>
      <c r="D26" s="60">
        <v>9973</v>
      </c>
      <c r="E26" s="60">
        <v>19380</v>
      </c>
      <c r="F26" s="60">
        <v>26922</v>
      </c>
      <c r="G26" s="60">
        <v>15150</v>
      </c>
      <c r="H26" s="60">
        <v>9448</v>
      </c>
      <c r="I26" s="60">
        <v>84292</v>
      </c>
      <c r="J26" s="60">
        <v>15728</v>
      </c>
      <c r="K26" s="60">
        <v>53373</v>
      </c>
      <c r="L26" s="61">
        <v>15191</v>
      </c>
    </row>
    <row r="27" spans="1:12" ht="9.75" customHeight="1" x14ac:dyDescent="0.15">
      <c r="A27" s="59" t="s">
        <v>69</v>
      </c>
      <c r="B27" s="60">
        <v>146581</v>
      </c>
      <c r="C27" s="60">
        <v>5279</v>
      </c>
      <c r="D27" s="60">
        <v>15557</v>
      </c>
      <c r="E27" s="60">
        <v>36471</v>
      </c>
      <c r="F27" s="60">
        <v>43357</v>
      </c>
      <c r="G27" s="60">
        <v>28735</v>
      </c>
      <c r="H27" s="60">
        <v>17182</v>
      </c>
      <c r="I27" s="60">
        <v>146581</v>
      </c>
      <c r="J27" s="60">
        <v>47287</v>
      </c>
      <c r="K27" s="60">
        <v>75817</v>
      </c>
      <c r="L27" s="61">
        <v>23477</v>
      </c>
    </row>
    <row r="28" spans="1:12" ht="9.75" customHeight="1" x14ac:dyDescent="0.15">
      <c r="A28" s="59" t="s">
        <v>70</v>
      </c>
      <c r="B28" s="60">
        <v>147119</v>
      </c>
      <c r="C28" s="60">
        <v>5072</v>
      </c>
      <c r="D28" s="60">
        <v>15413</v>
      </c>
      <c r="E28" s="60">
        <v>32689</v>
      </c>
      <c r="F28" s="60">
        <v>42655</v>
      </c>
      <c r="G28" s="60">
        <v>29139</v>
      </c>
      <c r="H28" s="60">
        <v>22151</v>
      </c>
      <c r="I28" s="60">
        <v>147119</v>
      </c>
      <c r="J28" s="60">
        <v>41611</v>
      </c>
      <c r="K28" s="60">
        <v>77976</v>
      </c>
      <c r="L28" s="61">
        <v>27532</v>
      </c>
    </row>
    <row r="29" spans="1:12" ht="9.75" customHeight="1" x14ac:dyDescent="0.15">
      <c r="A29" s="59" t="s">
        <v>92</v>
      </c>
      <c r="B29" s="60">
        <v>257629</v>
      </c>
      <c r="C29" s="60">
        <v>14696</v>
      </c>
      <c r="D29" s="60">
        <v>48628</v>
      </c>
      <c r="E29" s="60">
        <v>76607</v>
      </c>
      <c r="F29" s="60">
        <v>72921</v>
      </c>
      <c r="G29" s="60">
        <v>27401</v>
      </c>
      <c r="H29" s="60">
        <v>17376</v>
      </c>
      <c r="I29" s="60">
        <v>257629</v>
      </c>
      <c r="J29" s="60">
        <v>76653</v>
      </c>
      <c r="K29" s="60">
        <v>134338</v>
      </c>
      <c r="L29" s="61">
        <v>46638</v>
      </c>
    </row>
    <row r="30" spans="1:12" ht="9.75" customHeight="1" x14ac:dyDescent="0.15">
      <c r="A30" s="59" t="s">
        <v>71</v>
      </c>
      <c r="B30" s="60">
        <v>22150</v>
      </c>
      <c r="C30" s="60">
        <v>943</v>
      </c>
      <c r="D30" s="60">
        <v>2570</v>
      </c>
      <c r="E30" s="60">
        <v>5039</v>
      </c>
      <c r="F30" s="60">
        <v>7170</v>
      </c>
      <c r="G30" s="60">
        <v>3737</v>
      </c>
      <c r="H30" s="60">
        <v>2691</v>
      </c>
      <c r="I30" s="60">
        <v>22150</v>
      </c>
      <c r="J30" s="60">
        <v>5031</v>
      </c>
      <c r="K30" s="60">
        <v>12660</v>
      </c>
      <c r="L30" s="61">
        <v>4459</v>
      </c>
    </row>
    <row r="31" spans="1:12" ht="9.75" customHeight="1" x14ac:dyDescent="0.15">
      <c r="A31" s="59" t="s">
        <v>72</v>
      </c>
      <c r="B31" s="60">
        <v>277689</v>
      </c>
      <c r="C31" s="60">
        <v>23211</v>
      </c>
      <c r="D31" s="60">
        <v>45996</v>
      </c>
      <c r="E31" s="60">
        <v>74996</v>
      </c>
      <c r="F31" s="60">
        <v>79487</v>
      </c>
      <c r="G31" s="60">
        <v>36375</v>
      </c>
      <c r="H31" s="60">
        <v>17624</v>
      </c>
      <c r="I31" s="60">
        <v>277689</v>
      </c>
      <c r="J31" s="60">
        <v>75419</v>
      </c>
      <c r="K31" s="60">
        <v>164789</v>
      </c>
      <c r="L31" s="61">
        <v>37481</v>
      </c>
    </row>
    <row r="32" spans="1:12" ht="9.75" customHeight="1" x14ac:dyDescent="0.15">
      <c r="A32" s="62" t="s">
        <v>73</v>
      </c>
      <c r="B32" s="60">
        <v>443583</v>
      </c>
      <c r="C32" s="60">
        <v>37346</v>
      </c>
      <c r="D32" s="60">
        <v>82166</v>
      </c>
      <c r="E32" s="60">
        <v>127517</v>
      </c>
      <c r="F32" s="60">
        <v>102686</v>
      </c>
      <c r="G32" s="60">
        <v>56131</v>
      </c>
      <c r="H32" s="60">
        <v>37737</v>
      </c>
      <c r="I32" s="60">
        <v>443583</v>
      </c>
      <c r="J32" s="60">
        <v>76489</v>
      </c>
      <c r="K32" s="60">
        <v>248141</v>
      </c>
      <c r="L32" s="61">
        <v>118953</v>
      </c>
    </row>
    <row r="33" spans="1:71" ht="9.75" customHeight="1" x14ac:dyDescent="0.15">
      <c r="A33" s="59" t="s">
        <v>74</v>
      </c>
      <c r="B33" s="60">
        <v>62454</v>
      </c>
      <c r="C33" s="60">
        <v>3214</v>
      </c>
      <c r="D33" s="60">
        <v>7997</v>
      </c>
      <c r="E33" s="60">
        <v>15629</v>
      </c>
      <c r="F33" s="60">
        <v>20572</v>
      </c>
      <c r="G33" s="60">
        <v>10049</v>
      </c>
      <c r="H33" s="60">
        <v>4993</v>
      </c>
      <c r="I33" s="60">
        <v>62454</v>
      </c>
      <c r="J33" s="60">
        <v>6509</v>
      </c>
      <c r="K33" s="60">
        <v>42652</v>
      </c>
      <c r="L33" s="61">
        <v>13293</v>
      </c>
    </row>
    <row r="34" spans="1:71" ht="9.75" customHeight="1" x14ac:dyDescent="0.15">
      <c r="A34" s="59" t="s">
        <v>75</v>
      </c>
      <c r="B34" s="60">
        <v>794374</v>
      </c>
      <c r="C34" s="60">
        <v>54001</v>
      </c>
      <c r="D34" s="60">
        <v>128381</v>
      </c>
      <c r="E34" s="60">
        <v>231926</v>
      </c>
      <c r="F34" s="60">
        <v>217770</v>
      </c>
      <c r="G34" s="60">
        <v>103568</v>
      </c>
      <c r="H34" s="60">
        <v>58728</v>
      </c>
      <c r="I34" s="60">
        <v>794374</v>
      </c>
      <c r="J34" s="60">
        <v>118953</v>
      </c>
      <c r="K34" s="60">
        <v>503761</v>
      </c>
      <c r="L34" s="61">
        <v>171660</v>
      </c>
    </row>
    <row r="35" spans="1:71" s="58" customFormat="1" ht="18" customHeight="1" x14ac:dyDescent="0.15">
      <c r="A35" s="63" t="s">
        <v>124</v>
      </c>
      <c r="B35" s="56">
        <v>168373</v>
      </c>
      <c r="C35" s="56">
        <v>9574</v>
      </c>
      <c r="D35" s="56">
        <v>22642</v>
      </c>
      <c r="E35" s="56">
        <v>43947</v>
      </c>
      <c r="F35" s="56">
        <v>46790</v>
      </c>
      <c r="G35" s="56">
        <v>29498</v>
      </c>
      <c r="H35" s="56">
        <v>15922</v>
      </c>
      <c r="I35" s="56">
        <v>168373</v>
      </c>
      <c r="J35" s="56">
        <v>45122</v>
      </c>
      <c r="K35" s="56">
        <v>89869</v>
      </c>
      <c r="L35" s="57">
        <v>33382</v>
      </c>
    </row>
    <row r="36" spans="1:71" s="58" customFormat="1" ht="9.75" customHeight="1" x14ac:dyDescent="0.15">
      <c r="A36" s="59" t="s">
        <v>76</v>
      </c>
      <c r="B36" s="60">
        <v>17736</v>
      </c>
      <c r="C36" s="60">
        <v>660</v>
      </c>
      <c r="D36" s="60">
        <v>2181</v>
      </c>
      <c r="E36" s="60">
        <v>4472</v>
      </c>
      <c r="F36" s="60">
        <v>5117</v>
      </c>
      <c r="G36" s="60">
        <v>3576</v>
      </c>
      <c r="H36" s="60">
        <v>1730</v>
      </c>
      <c r="I36" s="60">
        <v>17736</v>
      </c>
      <c r="J36" s="60">
        <v>6786</v>
      </c>
      <c r="K36" s="60">
        <v>8742</v>
      </c>
      <c r="L36" s="61">
        <v>2208</v>
      </c>
    </row>
    <row r="37" spans="1:71" ht="9.75" customHeight="1" x14ac:dyDescent="0.15">
      <c r="A37" s="59" t="s">
        <v>77</v>
      </c>
      <c r="B37" s="60">
        <v>12469</v>
      </c>
      <c r="C37" s="60">
        <v>595</v>
      </c>
      <c r="D37" s="60">
        <v>1651</v>
      </c>
      <c r="E37" s="60">
        <v>3006</v>
      </c>
      <c r="F37" s="60">
        <v>3470</v>
      </c>
      <c r="G37" s="60">
        <v>2283</v>
      </c>
      <c r="H37" s="60">
        <v>1464</v>
      </c>
      <c r="I37" s="60">
        <v>12469</v>
      </c>
      <c r="J37" s="60">
        <v>3577</v>
      </c>
      <c r="K37" s="60">
        <v>6237</v>
      </c>
      <c r="L37" s="61">
        <v>2655</v>
      </c>
    </row>
    <row r="38" spans="1:71" ht="9.75" customHeight="1" x14ac:dyDescent="0.15">
      <c r="A38" s="59" t="s">
        <v>78</v>
      </c>
      <c r="B38" s="60">
        <v>30473</v>
      </c>
      <c r="C38" s="60">
        <v>1367</v>
      </c>
      <c r="D38" s="60">
        <v>4533</v>
      </c>
      <c r="E38" s="60">
        <v>8654</v>
      </c>
      <c r="F38" s="60">
        <v>8392</v>
      </c>
      <c r="G38" s="60">
        <v>4909</v>
      </c>
      <c r="H38" s="60">
        <v>2618</v>
      </c>
      <c r="I38" s="60">
        <v>30473</v>
      </c>
      <c r="J38" s="60">
        <v>8083</v>
      </c>
      <c r="K38" s="60">
        <v>17524</v>
      </c>
      <c r="L38" s="61">
        <v>4866</v>
      </c>
    </row>
    <row r="39" spans="1:71" ht="9.75" customHeight="1" x14ac:dyDescent="0.15">
      <c r="A39" s="59" t="s">
        <v>79</v>
      </c>
      <c r="B39" s="60">
        <v>55896</v>
      </c>
      <c r="C39" s="60">
        <v>5012</v>
      </c>
      <c r="D39" s="60">
        <v>8486</v>
      </c>
      <c r="E39" s="60">
        <v>15239</v>
      </c>
      <c r="F39" s="60">
        <v>14489</v>
      </c>
      <c r="G39" s="60">
        <v>7941</v>
      </c>
      <c r="H39" s="60">
        <v>4729</v>
      </c>
      <c r="I39" s="60">
        <v>55896</v>
      </c>
      <c r="J39" s="60">
        <v>10268</v>
      </c>
      <c r="K39" s="60">
        <v>31376</v>
      </c>
      <c r="L39" s="61">
        <v>14252</v>
      </c>
    </row>
    <row r="40" spans="1:71" ht="9.75" customHeight="1" x14ac:dyDescent="0.15">
      <c r="A40" s="59" t="s">
        <v>93</v>
      </c>
      <c r="B40" s="60">
        <v>18893</v>
      </c>
      <c r="C40" s="60">
        <v>824</v>
      </c>
      <c r="D40" s="60">
        <v>2002</v>
      </c>
      <c r="E40" s="60">
        <v>4432</v>
      </c>
      <c r="F40" s="60">
        <v>5539</v>
      </c>
      <c r="G40" s="60">
        <v>4083</v>
      </c>
      <c r="H40" s="60">
        <v>2013</v>
      </c>
      <c r="I40" s="60">
        <v>18893</v>
      </c>
      <c r="J40" s="60">
        <v>6217</v>
      </c>
      <c r="K40" s="60">
        <v>9213</v>
      </c>
      <c r="L40" s="61">
        <v>3463</v>
      </c>
    </row>
    <row r="41" spans="1:71" ht="9.75" customHeight="1" x14ac:dyDescent="0.15">
      <c r="A41" s="59" t="s">
        <v>80</v>
      </c>
      <c r="B41" s="60">
        <v>22503</v>
      </c>
      <c r="C41" s="60">
        <v>664</v>
      </c>
      <c r="D41" s="60">
        <v>2313</v>
      </c>
      <c r="E41" s="60">
        <v>5287</v>
      </c>
      <c r="F41" s="60">
        <v>7117</v>
      </c>
      <c r="G41" s="60">
        <v>4804</v>
      </c>
      <c r="H41" s="60">
        <v>2318</v>
      </c>
      <c r="I41" s="60">
        <v>22503</v>
      </c>
      <c r="J41" s="60">
        <v>6928</v>
      </c>
      <c r="K41" s="60">
        <v>11528</v>
      </c>
      <c r="L41" s="61">
        <v>4047</v>
      </c>
    </row>
    <row r="42" spans="1:71" ht="9.75" customHeight="1" x14ac:dyDescent="0.15">
      <c r="A42" s="59" t="s">
        <v>81</v>
      </c>
      <c r="B42" s="60">
        <v>10403</v>
      </c>
      <c r="C42" s="60">
        <v>452</v>
      </c>
      <c r="D42" s="60">
        <v>1476</v>
      </c>
      <c r="E42" s="60">
        <v>2857</v>
      </c>
      <c r="F42" s="60">
        <v>2666</v>
      </c>
      <c r="G42" s="60">
        <v>1902</v>
      </c>
      <c r="H42" s="60">
        <v>1050</v>
      </c>
      <c r="I42" s="60">
        <v>10403</v>
      </c>
      <c r="J42" s="60">
        <v>3263</v>
      </c>
      <c r="K42" s="60">
        <v>5249</v>
      </c>
      <c r="L42" s="61">
        <v>1891</v>
      </c>
    </row>
    <row r="43" spans="1:71" s="58" customFormat="1" ht="18" customHeight="1" x14ac:dyDescent="0.15">
      <c r="A43" s="63" t="s">
        <v>125</v>
      </c>
      <c r="B43" s="64">
        <v>61590</v>
      </c>
      <c r="C43" s="64">
        <v>5547</v>
      </c>
      <c r="D43" s="64">
        <v>10162</v>
      </c>
      <c r="E43" s="64">
        <v>18847</v>
      </c>
      <c r="F43" s="64">
        <v>15919</v>
      </c>
      <c r="G43" s="64">
        <v>7262</v>
      </c>
      <c r="H43" s="64">
        <v>3853</v>
      </c>
      <c r="I43" s="64">
        <v>61590</v>
      </c>
      <c r="J43" s="64">
        <v>7880</v>
      </c>
      <c r="K43" s="64">
        <v>37661</v>
      </c>
      <c r="L43" s="65">
        <v>16049</v>
      </c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</row>
    <row r="44" spans="1:71" s="58" customFormat="1" ht="9.75" customHeight="1" x14ac:dyDescent="0.15">
      <c r="A44" s="59" t="s">
        <v>97</v>
      </c>
      <c r="B44" s="60">
        <v>45216</v>
      </c>
      <c r="C44" s="60">
        <v>4652</v>
      </c>
      <c r="D44" s="60">
        <v>7403</v>
      </c>
      <c r="E44" s="60">
        <v>13576</v>
      </c>
      <c r="F44" s="60">
        <v>11394</v>
      </c>
      <c r="G44" s="60">
        <v>5220</v>
      </c>
      <c r="H44" s="60">
        <v>2971</v>
      </c>
      <c r="I44" s="60">
        <v>45216</v>
      </c>
      <c r="J44" s="60">
        <v>5222</v>
      </c>
      <c r="K44" s="60">
        <v>26754</v>
      </c>
      <c r="L44" s="61">
        <v>13240</v>
      </c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</row>
    <row r="45" spans="1:71" s="58" customFormat="1" ht="9.75" customHeight="1" x14ac:dyDescent="0.15">
      <c r="A45" s="59" t="s">
        <v>96</v>
      </c>
      <c r="B45" s="60">
        <v>16374</v>
      </c>
      <c r="C45" s="60">
        <v>895</v>
      </c>
      <c r="D45" s="60">
        <v>2759</v>
      </c>
      <c r="E45" s="60">
        <v>5271</v>
      </c>
      <c r="F45" s="60">
        <v>4525</v>
      </c>
      <c r="G45" s="60">
        <v>2042</v>
      </c>
      <c r="H45" s="60">
        <v>882</v>
      </c>
      <c r="I45" s="60">
        <v>16374</v>
      </c>
      <c r="J45" s="60">
        <v>2658</v>
      </c>
      <c r="K45" s="60">
        <v>10907</v>
      </c>
      <c r="L45" s="61">
        <v>2809</v>
      </c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</row>
    <row r="46" spans="1:71" s="68" customFormat="1" ht="18" x14ac:dyDescent="0.15">
      <c r="A46" s="63" t="s">
        <v>94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5"/>
      <c r="M46" s="67"/>
      <c r="N46" s="67"/>
      <c r="O46" s="67"/>
      <c r="P46" s="67"/>
      <c r="Q46" s="67"/>
      <c r="R46" s="67"/>
    </row>
    <row r="47" spans="1:71" ht="9.75" customHeight="1" x14ac:dyDescent="0.15">
      <c r="A47" s="69">
        <v>2009</v>
      </c>
      <c r="B47" s="70">
        <v>126163</v>
      </c>
      <c r="C47" s="70">
        <v>6682</v>
      </c>
      <c r="D47" s="70">
        <v>14512</v>
      </c>
      <c r="E47" s="70">
        <v>32306</v>
      </c>
      <c r="F47" s="70">
        <v>35928</v>
      </c>
      <c r="G47" s="70">
        <v>22912</v>
      </c>
      <c r="H47" s="70">
        <v>13823</v>
      </c>
      <c r="I47" s="70">
        <v>126163</v>
      </c>
      <c r="J47" s="70">
        <v>38971</v>
      </c>
      <c r="K47" s="70">
        <v>58373</v>
      </c>
      <c r="L47" s="71">
        <v>28819</v>
      </c>
    </row>
    <row r="48" spans="1:71" ht="9.75" customHeight="1" x14ac:dyDescent="0.15">
      <c r="A48" s="69">
        <v>2010</v>
      </c>
      <c r="B48" s="70">
        <v>129443</v>
      </c>
      <c r="C48" s="70">
        <v>7030</v>
      </c>
      <c r="D48" s="70">
        <v>14906</v>
      </c>
      <c r="E48" s="70">
        <v>33017</v>
      </c>
      <c r="F48" s="70">
        <v>36893</v>
      </c>
      <c r="G48" s="70">
        <v>23702</v>
      </c>
      <c r="H48" s="70">
        <v>13895</v>
      </c>
      <c r="I48" s="70">
        <v>129443</v>
      </c>
      <c r="J48" s="70">
        <v>39654</v>
      </c>
      <c r="K48" s="70">
        <v>60531</v>
      </c>
      <c r="L48" s="71">
        <v>29258</v>
      </c>
    </row>
    <row r="49" spans="1:22" ht="9.75" customHeight="1" x14ac:dyDescent="0.15">
      <c r="A49" s="69">
        <v>2011</v>
      </c>
      <c r="B49" s="70">
        <v>132170</v>
      </c>
      <c r="C49" s="70">
        <v>7332</v>
      </c>
      <c r="D49" s="70">
        <v>15345</v>
      </c>
      <c r="E49" s="70">
        <v>33465</v>
      </c>
      <c r="F49" s="70">
        <v>37578</v>
      </c>
      <c r="G49" s="70">
        <v>24385</v>
      </c>
      <c r="H49" s="70">
        <v>14065</v>
      </c>
      <c r="I49" s="70">
        <v>132170</v>
      </c>
      <c r="J49" s="70">
        <v>40474</v>
      </c>
      <c r="K49" s="70">
        <v>62249</v>
      </c>
      <c r="L49" s="71">
        <v>29447</v>
      </c>
    </row>
    <row r="50" spans="1:22" ht="9.75" customHeight="1" x14ac:dyDescent="0.15">
      <c r="A50" s="69">
        <v>2012</v>
      </c>
      <c r="B50" s="70">
        <v>134511</v>
      </c>
      <c r="C50" s="70">
        <v>7378</v>
      </c>
      <c r="D50" s="70">
        <v>15731</v>
      </c>
      <c r="E50" s="70">
        <v>33976</v>
      </c>
      <c r="F50" s="70">
        <v>38193</v>
      </c>
      <c r="G50" s="70">
        <v>24992</v>
      </c>
      <c r="H50" s="70">
        <v>14241</v>
      </c>
      <c r="I50" s="70">
        <v>134511</v>
      </c>
      <c r="J50" s="70">
        <v>41108</v>
      </c>
      <c r="K50" s="70">
        <v>63708</v>
      </c>
      <c r="L50" s="71">
        <v>29695</v>
      </c>
    </row>
    <row r="51" spans="1:22" ht="9.75" customHeight="1" x14ac:dyDescent="0.15">
      <c r="A51" s="69">
        <v>2013</v>
      </c>
      <c r="B51" s="70">
        <v>137496</v>
      </c>
      <c r="C51" s="70">
        <v>7700</v>
      </c>
      <c r="D51" s="70">
        <v>16179</v>
      </c>
      <c r="E51" s="70">
        <v>34722</v>
      </c>
      <c r="F51" s="70">
        <v>38912</v>
      </c>
      <c r="G51" s="70">
        <v>25537</v>
      </c>
      <c r="H51" s="70">
        <v>14446</v>
      </c>
      <c r="I51" s="70">
        <v>137496</v>
      </c>
      <c r="J51" s="70">
        <v>41658</v>
      </c>
      <c r="K51" s="70">
        <v>65943</v>
      </c>
      <c r="L51" s="71">
        <v>29895</v>
      </c>
    </row>
    <row r="52" spans="1:22" ht="9.75" customHeight="1" x14ac:dyDescent="0.15">
      <c r="A52" s="69">
        <v>2014</v>
      </c>
      <c r="B52" s="70">
        <v>139806</v>
      </c>
      <c r="C52" s="70">
        <v>7581</v>
      </c>
      <c r="D52" s="70">
        <v>16571</v>
      </c>
      <c r="E52" s="70">
        <v>35368</v>
      </c>
      <c r="F52" s="70">
        <v>39695</v>
      </c>
      <c r="G52" s="70">
        <v>25972</v>
      </c>
      <c r="H52" s="70">
        <v>14619</v>
      </c>
      <c r="I52" s="70">
        <v>139806</v>
      </c>
      <c r="J52" s="70">
        <v>42124</v>
      </c>
      <c r="K52" s="70">
        <v>67735</v>
      </c>
      <c r="L52" s="71">
        <v>29947</v>
      </c>
    </row>
    <row r="53" spans="1:22" ht="9.75" customHeight="1" x14ac:dyDescent="0.15">
      <c r="A53" s="69">
        <v>2015</v>
      </c>
      <c r="B53" s="70">
        <v>142666</v>
      </c>
      <c r="C53" s="70">
        <v>7717</v>
      </c>
      <c r="D53" s="70">
        <v>17139</v>
      </c>
      <c r="E53" s="70">
        <v>36077</v>
      </c>
      <c r="F53" s="70">
        <v>40543</v>
      </c>
      <c r="G53" s="70">
        <v>26367</v>
      </c>
      <c r="H53" s="70">
        <v>14823</v>
      </c>
      <c r="I53" s="70">
        <v>142666</v>
      </c>
      <c r="J53" s="70">
        <v>42572</v>
      </c>
      <c r="K53" s="70">
        <v>69879</v>
      </c>
      <c r="L53" s="71">
        <v>30215</v>
      </c>
    </row>
    <row r="54" spans="1:22" ht="9.75" customHeight="1" x14ac:dyDescent="0.15">
      <c r="A54" s="69">
        <v>2016</v>
      </c>
      <c r="B54" s="70">
        <v>145519</v>
      </c>
      <c r="C54" s="70">
        <v>7906</v>
      </c>
      <c r="D54" s="70">
        <v>17674</v>
      </c>
      <c r="E54" s="70">
        <v>36961</v>
      </c>
      <c r="F54" s="70">
        <v>41226</v>
      </c>
      <c r="G54" s="70">
        <v>26769</v>
      </c>
      <c r="H54" s="70">
        <v>14983</v>
      </c>
      <c r="I54" s="70">
        <v>145519</v>
      </c>
      <c r="J54" s="70">
        <v>42984</v>
      </c>
      <c r="K54" s="70">
        <v>71904</v>
      </c>
      <c r="L54" s="71">
        <v>30631</v>
      </c>
    </row>
    <row r="55" spans="1:22" ht="9.75" customHeight="1" x14ac:dyDescent="0.15">
      <c r="A55" s="69">
        <v>2017</v>
      </c>
      <c r="B55" s="70">
        <v>147934</v>
      </c>
      <c r="C55" s="70">
        <v>8016</v>
      </c>
      <c r="D55" s="70">
        <v>18133</v>
      </c>
      <c r="E55" s="70">
        <v>37701</v>
      </c>
      <c r="F55" s="70">
        <v>41833</v>
      </c>
      <c r="G55" s="70">
        <v>27144</v>
      </c>
      <c r="H55" s="70">
        <v>15107</v>
      </c>
      <c r="I55" s="70">
        <v>147934</v>
      </c>
      <c r="J55" s="70">
        <v>43347</v>
      </c>
      <c r="K55" s="70">
        <v>73963</v>
      </c>
      <c r="L55" s="71">
        <v>30624</v>
      </c>
    </row>
    <row r="56" spans="1:22" ht="9.75" customHeight="1" x14ac:dyDescent="0.15">
      <c r="A56" s="69">
        <v>2018</v>
      </c>
      <c r="B56" s="70">
        <v>151237</v>
      </c>
      <c r="C56" s="70">
        <v>8321</v>
      </c>
      <c r="D56" s="70">
        <v>18867</v>
      </c>
      <c r="E56" s="70">
        <v>38716</v>
      </c>
      <c r="F56" s="70">
        <v>42563</v>
      </c>
      <c r="G56" s="70">
        <v>27517</v>
      </c>
      <c r="H56" s="70">
        <v>15253</v>
      </c>
      <c r="I56" s="70">
        <v>151237</v>
      </c>
      <c r="J56" s="70">
        <v>43680</v>
      </c>
      <c r="K56" s="70">
        <v>76576</v>
      </c>
      <c r="L56" s="71">
        <v>30981</v>
      </c>
    </row>
    <row r="57" spans="1:22" ht="9.75" customHeight="1" x14ac:dyDescent="0.15">
      <c r="A57" s="69">
        <v>2019</v>
      </c>
      <c r="B57" s="70">
        <v>154745</v>
      </c>
      <c r="C57" s="70">
        <v>8617</v>
      </c>
      <c r="D57" s="70">
        <v>19656</v>
      </c>
      <c r="E57" s="70">
        <v>39903</v>
      </c>
      <c r="F57" s="70">
        <v>43316</v>
      </c>
      <c r="G57" s="70">
        <v>27874</v>
      </c>
      <c r="H57" s="70">
        <v>15379</v>
      </c>
      <c r="I57" s="70">
        <v>154745</v>
      </c>
      <c r="J57" s="70">
        <v>43893</v>
      </c>
      <c r="K57" s="70">
        <v>79659</v>
      </c>
      <c r="L57" s="71">
        <v>31193</v>
      </c>
    </row>
    <row r="58" spans="1:22" ht="9.75" customHeight="1" x14ac:dyDescent="0.15">
      <c r="A58" s="72">
        <v>2020</v>
      </c>
      <c r="B58" s="70">
        <v>158160</v>
      </c>
      <c r="C58" s="70">
        <v>8862</v>
      </c>
      <c r="D58" s="70">
        <v>20433</v>
      </c>
      <c r="E58" s="70">
        <v>41006</v>
      </c>
      <c r="F58" s="70">
        <v>44142</v>
      </c>
      <c r="G58" s="70">
        <v>28183</v>
      </c>
      <c r="H58" s="70">
        <v>15534</v>
      </c>
      <c r="I58" s="70">
        <v>158160</v>
      </c>
      <c r="J58" s="70">
        <v>44088</v>
      </c>
      <c r="K58" s="70">
        <v>82469</v>
      </c>
      <c r="L58" s="71">
        <v>31603</v>
      </c>
      <c r="M58" s="73"/>
      <c r="N58" s="73"/>
      <c r="O58" s="73"/>
      <c r="P58" s="73"/>
      <c r="Q58" s="73"/>
    </row>
    <row r="59" spans="1:22" ht="9.75" customHeight="1" x14ac:dyDescent="0.15">
      <c r="A59" s="69">
        <v>2021</v>
      </c>
      <c r="B59" s="70">
        <v>160828</v>
      </c>
      <c r="C59" s="70">
        <v>9028</v>
      </c>
      <c r="D59" s="70">
        <v>21060</v>
      </c>
      <c r="E59" s="70">
        <v>41870</v>
      </c>
      <c r="F59" s="70">
        <v>44775</v>
      </c>
      <c r="G59" s="70">
        <v>28470</v>
      </c>
      <c r="H59" s="70">
        <v>15625</v>
      </c>
      <c r="I59" s="70">
        <v>160828</v>
      </c>
      <c r="J59" s="70">
        <v>44311</v>
      </c>
      <c r="K59" s="70">
        <v>84656</v>
      </c>
      <c r="L59" s="71">
        <v>31861</v>
      </c>
      <c r="M59" s="73"/>
      <c r="N59" s="73"/>
      <c r="O59" s="73"/>
      <c r="P59" s="73"/>
      <c r="Q59" s="73"/>
    </row>
    <row r="60" spans="1:22" ht="9.75" customHeight="1" x14ac:dyDescent="0.15">
      <c r="A60" s="69">
        <v>2022</v>
      </c>
      <c r="B60" s="70">
        <v>163750</v>
      </c>
      <c r="C60" s="70">
        <v>9261</v>
      </c>
      <c r="D60" s="70">
        <v>21722</v>
      </c>
      <c r="E60" s="70">
        <v>42677</v>
      </c>
      <c r="F60" s="70">
        <v>45539</v>
      </c>
      <c r="G60" s="70">
        <v>28797</v>
      </c>
      <c r="H60" s="70">
        <v>15754</v>
      </c>
      <c r="I60" s="70">
        <v>163750</v>
      </c>
      <c r="J60" s="70">
        <v>44592</v>
      </c>
      <c r="K60" s="70">
        <v>86682</v>
      </c>
      <c r="L60" s="71">
        <v>32476</v>
      </c>
      <c r="M60" s="73"/>
      <c r="N60" s="73"/>
      <c r="O60" s="73"/>
      <c r="P60" s="73"/>
      <c r="Q60" s="73"/>
    </row>
    <row r="61" spans="1:22" ht="9.75" customHeight="1" x14ac:dyDescent="0.15">
      <c r="A61" s="69">
        <v>2023</v>
      </c>
      <c r="B61" s="70">
        <v>165870</v>
      </c>
      <c r="C61" s="70">
        <v>9346</v>
      </c>
      <c r="D61" s="70">
        <v>22240</v>
      </c>
      <c r="E61" s="70">
        <v>43290</v>
      </c>
      <c r="F61" s="70">
        <v>46075</v>
      </c>
      <c r="G61" s="70">
        <v>29089</v>
      </c>
      <c r="H61" s="70">
        <v>15830</v>
      </c>
      <c r="I61" s="70">
        <v>165870</v>
      </c>
      <c r="J61" s="70">
        <v>44821</v>
      </c>
      <c r="K61" s="70">
        <v>88230</v>
      </c>
      <c r="L61" s="71">
        <v>32819</v>
      </c>
      <c r="M61" s="73"/>
      <c r="N61" s="73"/>
      <c r="O61" s="73"/>
      <c r="P61" s="73"/>
      <c r="Q61" s="73"/>
    </row>
    <row r="62" spans="1:22" ht="9.75" customHeight="1" x14ac:dyDescent="0.15">
      <c r="A62" s="74">
        <v>2024</v>
      </c>
      <c r="B62" s="75">
        <v>168373</v>
      </c>
      <c r="C62" s="75">
        <v>9574</v>
      </c>
      <c r="D62" s="75">
        <v>22642</v>
      </c>
      <c r="E62" s="75">
        <v>43947</v>
      </c>
      <c r="F62" s="75">
        <v>46790</v>
      </c>
      <c r="G62" s="75">
        <v>29498</v>
      </c>
      <c r="H62" s="75">
        <v>15922</v>
      </c>
      <c r="I62" s="75">
        <v>168373</v>
      </c>
      <c r="J62" s="75">
        <v>45122</v>
      </c>
      <c r="K62" s="75">
        <v>89869</v>
      </c>
      <c r="L62" s="76">
        <v>33382</v>
      </c>
      <c r="M62" s="73"/>
      <c r="N62" s="73"/>
      <c r="O62" s="73"/>
      <c r="P62" s="73"/>
      <c r="Q62" s="73"/>
    </row>
    <row r="63" spans="1:22" ht="9" customHeight="1" x14ac:dyDescent="0.15"/>
    <row r="64" spans="1:22" ht="18" customHeight="1" x14ac:dyDescent="0.15">
      <c r="A64" s="118" t="s">
        <v>95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N64" s="77"/>
      <c r="O64" s="77"/>
      <c r="P64" s="77"/>
      <c r="Q64" s="77"/>
      <c r="R64" s="77"/>
      <c r="S64" s="77"/>
      <c r="T64" s="77"/>
      <c r="U64" s="77"/>
      <c r="V64" s="73"/>
    </row>
    <row r="65" spans="1:12" s="78" customFormat="1" ht="9" customHeight="1" x14ac:dyDescent="0.15">
      <c r="A65" s="118" t="s">
        <v>82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</row>
    <row r="66" spans="1:12" ht="9.75" customHeight="1" x14ac:dyDescent="0.15">
      <c r="A66" s="73"/>
    </row>
    <row r="67" spans="1:12" ht="10.5" customHeight="1" x14ac:dyDescent="0.15">
      <c r="A67" s="77" t="s">
        <v>83</v>
      </c>
    </row>
    <row r="68" spans="1:12" ht="10.5" customHeight="1" x14ac:dyDescent="0.15">
      <c r="A68" s="77" t="s">
        <v>122</v>
      </c>
    </row>
    <row r="69" spans="1:12" ht="10.5" customHeight="1" x14ac:dyDescent="0.15">
      <c r="A69" s="77"/>
    </row>
    <row r="70" spans="1:12" x14ac:dyDescent="0.15">
      <c r="A70" s="77" t="s">
        <v>162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</row>
    <row r="73" spans="1:12" x14ac:dyDescent="0.15">
      <c r="A73" s="79"/>
    </row>
  </sheetData>
  <mergeCells count="7">
    <mergeCell ref="A65:L65"/>
    <mergeCell ref="J6:J7"/>
    <mergeCell ref="K6:K7"/>
    <mergeCell ref="L6:L7"/>
    <mergeCell ref="B5:H5"/>
    <mergeCell ref="I5:L5"/>
    <mergeCell ref="A64:L64"/>
  </mergeCells>
  <printOptions horizontalCentered="1"/>
  <pageMargins left="0.59055118110236227" right="0" top="0.51181102362204722" bottom="3.937007874015748E-2" header="0.51181102362204722" footer="0.35433070866141736"/>
  <pageSetup paperSize="9" scale="90" fitToHeight="0" orientation="portrait" r:id="rId1"/>
  <headerFooter alignWithMargins="0">
    <oddFooter>&amp;L&amp;"Arial,Normal"&amp;7Service de la statistique du canton de Fribourg&amp;R&amp;"Arial,Normal"&amp;7&amp;P/&amp;N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388C3-6C89-4C53-B684-D32ACFD35E37}">
  <dimension ref="A1:E17"/>
  <sheetViews>
    <sheetView showGridLines="0" zoomScale="130" zoomScaleNormal="130" workbookViewId="0"/>
  </sheetViews>
  <sheetFormatPr baseColWidth="10" defaultColWidth="11" defaultRowHeight="10.5" customHeight="1" x14ac:dyDescent="0.2"/>
  <cols>
    <col min="1" max="1" width="7.375" style="102" customWidth="1"/>
    <col min="2" max="2" width="33" style="102" customWidth="1"/>
    <col min="3" max="3" width="3" style="102" customWidth="1"/>
    <col min="4" max="4" width="7.375" style="102" customWidth="1"/>
    <col min="5" max="5" width="33" style="102" customWidth="1"/>
    <col min="6" max="16384" width="11" style="102"/>
  </cols>
  <sheetData>
    <row r="1" spans="1:5" ht="10.5" customHeight="1" x14ac:dyDescent="0.2">
      <c r="A1" s="101" t="s">
        <v>128</v>
      </c>
      <c r="D1" s="101" t="s">
        <v>129</v>
      </c>
    </row>
    <row r="2" spans="1:5" s="104" customFormat="1" ht="15" customHeight="1" x14ac:dyDescent="0.15">
      <c r="A2" s="103" t="s">
        <v>50</v>
      </c>
      <c r="D2" s="103" t="s">
        <v>50</v>
      </c>
    </row>
    <row r="3" spans="1:5" ht="10.5" customHeight="1" x14ac:dyDescent="0.2">
      <c r="A3" s="105" t="s">
        <v>130</v>
      </c>
      <c r="B3" s="106" t="s">
        <v>131</v>
      </c>
      <c r="C3" s="107"/>
      <c r="D3" s="105" t="s">
        <v>132</v>
      </c>
      <c r="E3" s="105" t="s">
        <v>133</v>
      </c>
    </row>
    <row r="4" spans="1:5" ht="10.5" customHeight="1" x14ac:dyDescent="0.2">
      <c r="A4" s="108" t="s">
        <v>134</v>
      </c>
      <c r="B4" s="109" t="s">
        <v>135</v>
      </c>
      <c r="C4" s="110"/>
      <c r="D4" s="108" t="s">
        <v>134</v>
      </c>
      <c r="E4" s="109" t="s">
        <v>136</v>
      </c>
    </row>
    <row r="5" spans="1:5" ht="10.5" customHeight="1" x14ac:dyDescent="0.2">
      <c r="A5" s="111" t="s">
        <v>137</v>
      </c>
      <c r="B5" s="112" t="s">
        <v>138</v>
      </c>
      <c r="C5" s="110"/>
      <c r="D5" s="111" t="s">
        <v>139</v>
      </c>
      <c r="E5" s="112" t="s">
        <v>140</v>
      </c>
    </row>
    <row r="6" spans="1:5" ht="10.5" customHeight="1" x14ac:dyDescent="0.2">
      <c r="A6" s="113" t="s">
        <v>141</v>
      </c>
      <c r="B6" s="109" t="s">
        <v>142</v>
      </c>
      <c r="C6" s="110"/>
      <c r="D6" s="113" t="s">
        <v>143</v>
      </c>
      <c r="E6" s="109" t="s">
        <v>144</v>
      </c>
    </row>
    <row r="7" spans="1:5" ht="21" customHeight="1" x14ac:dyDescent="0.2">
      <c r="A7" s="111" t="s">
        <v>145</v>
      </c>
      <c r="B7" s="112" t="s">
        <v>146</v>
      </c>
      <c r="C7" s="110"/>
      <c r="D7" s="111" t="s">
        <v>145</v>
      </c>
      <c r="E7" s="112" t="s">
        <v>147</v>
      </c>
    </row>
    <row r="8" spans="1:5" ht="21" customHeight="1" x14ac:dyDescent="0.2">
      <c r="A8" s="108" t="s">
        <v>148</v>
      </c>
      <c r="B8" s="109" t="s">
        <v>149</v>
      </c>
      <c r="C8" s="110"/>
      <c r="D8" s="108" t="s">
        <v>148</v>
      </c>
      <c r="E8" s="109" t="s">
        <v>150</v>
      </c>
    </row>
    <row r="9" spans="1:5" ht="10.5" customHeight="1" x14ac:dyDescent="0.2">
      <c r="A9" s="111" t="s">
        <v>151</v>
      </c>
      <c r="B9" s="112" t="s">
        <v>152</v>
      </c>
      <c r="C9" s="110"/>
      <c r="D9" s="111" t="s">
        <v>151</v>
      </c>
      <c r="E9" s="112" t="s">
        <v>153</v>
      </c>
    </row>
    <row r="10" spans="1:5" ht="10.5" customHeight="1" x14ac:dyDescent="0.2">
      <c r="A10" s="108" t="s">
        <v>154</v>
      </c>
      <c r="B10" s="109" t="s">
        <v>155</v>
      </c>
      <c r="C10" s="110"/>
      <c r="D10" s="108" t="s">
        <v>154</v>
      </c>
      <c r="E10" s="109" t="s">
        <v>156</v>
      </c>
    </row>
    <row r="11" spans="1:5" ht="10.5" customHeight="1" x14ac:dyDescent="0.2">
      <c r="A11" s="114" t="s">
        <v>157</v>
      </c>
      <c r="B11" s="115" t="s">
        <v>158</v>
      </c>
      <c r="C11" s="110"/>
      <c r="D11" s="114" t="s">
        <v>157</v>
      </c>
      <c r="E11" s="115" t="s">
        <v>159</v>
      </c>
    </row>
    <row r="12" spans="1:5" ht="10.5" customHeight="1" x14ac:dyDescent="0.2">
      <c r="A12" s="116"/>
      <c r="D12" s="116"/>
    </row>
    <row r="13" spans="1:5" ht="10.5" customHeight="1" x14ac:dyDescent="0.2">
      <c r="A13" s="116"/>
      <c r="D13" s="116"/>
    </row>
    <row r="14" spans="1:5" ht="10.5" customHeight="1" x14ac:dyDescent="0.25">
      <c r="A14" s="117"/>
      <c r="D14" s="116"/>
    </row>
    <row r="15" spans="1:5" ht="10.5" customHeight="1" x14ac:dyDescent="0.25">
      <c r="A15" s="117"/>
      <c r="D15" s="116"/>
    </row>
    <row r="16" spans="1:5" ht="10.5" customHeight="1" x14ac:dyDescent="0.2">
      <c r="A16" s="116"/>
      <c r="D16" s="116"/>
    </row>
    <row r="17" spans="1:4" ht="10.5" customHeight="1" x14ac:dyDescent="0.2">
      <c r="A17" s="116"/>
      <c r="D17" s="116"/>
    </row>
  </sheetData>
  <printOptions horizontalCentered="1"/>
  <pageMargins left="0.23622047244094491" right="0.19685039370078741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F987B-6A8F-4D60-8DC2-796A4A0E0DBE}">
  <sheetPr>
    <pageSetUpPr fitToPage="1"/>
  </sheetPr>
  <dimension ref="A1:AZ34"/>
  <sheetViews>
    <sheetView workbookViewId="0">
      <pane xSplit="12" ySplit="7" topLeftCell="M26" activePane="bottomRight" state="frozen"/>
      <selection pane="topRight" activeCell="M1" sqref="M1"/>
      <selection pane="bottomLeft" activeCell="A8" sqref="A8"/>
      <selection pane="bottomRight" activeCell="A3" sqref="A3"/>
    </sheetView>
  </sheetViews>
  <sheetFormatPr baseColWidth="10" defaultColWidth="11" defaultRowHeight="12.75" outlineLevelCol="1" x14ac:dyDescent="0.2"/>
  <cols>
    <col min="1" max="1" width="17.625" style="12" customWidth="1"/>
    <col min="2" max="2" width="3.625" style="12" customWidth="1"/>
    <col min="3" max="3" width="1.625" style="12" customWidth="1"/>
    <col min="4" max="4" width="10.625" style="12" customWidth="1"/>
    <col min="5" max="10" width="8.625" style="12" customWidth="1"/>
    <col min="11" max="11" width="2.625" style="12" customWidth="1"/>
    <col min="12" max="12" width="10.625" style="12" customWidth="1"/>
    <col min="13" max="18" width="7.625" style="12" customWidth="1" outlineLevel="1"/>
    <col min="19" max="19" width="10.625" style="12" customWidth="1"/>
    <col min="20" max="20" width="1.625" style="12" customWidth="1"/>
    <col min="21" max="26" width="7.625" style="12" customWidth="1" outlineLevel="1"/>
    <col min="27" max="27" width="10.625" style="12" customWidth="1"/>
    <col min="28" max="33" width="7.625" style="12" customWidth="1" outlineLevel="1"/>
    <col min="34" max="34" width="10.625" style="12" customWidth="1" outlineLevel="1"/>
    <col min="35" max="40" width="7.625" style="12" customWidth="1" outlineLevel="1"/>
    <col min="41" max="41" width="10.625" style="12" customWidth="1" outlineLevel="1"/>
    <col min="42" max="47" width="7.625" style="12" customWidth="1" outlineLevel="1"/>
    <col min="48" max="48" width="1.625" style="12" customWidth="1"/>
    <col min="49" max="49" width="10.625" style="12" customWidth="1"/>
    <col min="50" max="51" width="1.625" style="12" customWidth="1"/>
    <col min="52" max="16384" width="11" style="12"/>
  </cols>
  <sheetData>
    <row r="1" spans="1:52" s="7" customFormat="1" ht="18" customHeight="1" x14ac:dyDescent="0.2">
      <c r="A1" s="2" t="s">
        <v>88</v>
      </c>
      <c r="B1" s="130" t="e">
        <f>#REF!</f>
        <v>#REF!</v>
      </c>
      <c r="C1" s="130"/>
      <c r="D1" s="130"/>
      <c r="L1" s="6"/>
      <c r="M1" s="6" t="s">
        <v>84</v>
      </c>
      <c r="N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Y1" s="12"/>
    </row>
    <row r="2" spans="1:52" s="8" customFormat="1" ht="20.45" customHeight="1" x14ac:dyDescent="0.2">
      <c r="A2" s="10" t="s">
        <v>49</v>
      </c>
      <c r="B2" s="10"/>
      <c r="D2" s="10"/>
      <c r="E2" s="12"/>
      <c r="F2" s="12"/>
      <c r="G2" s="12"/>
      <c r="H2" s="12"/>
      <c r="I2" s="12"/>
      <c r="J2" s="12"/>
      <c r="K2" s="12"/>
      <c r="L2" s="10"/>
      <c r="M2" s="39" t="s">
        <v>85</v>
      </c>
      <c r="N2" s="35"/>
      <c r="P2" s="38" t="s">
        <v>103</v>
      </c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R2" s="11"/>
      <c r="AY2" s="12"/>
    </row>
    <row r="3" spans="1:52" s="6" customFormat="1" x14ac:dyDescent="0.2">
      <c r="A3" s="9" t="s">
        <v>121</v>
      </c>
      <c r="D3" s="98" t="s">
        <v>126</v>
      </c>
      <c r="F3" s="12"/>
      <c r="G3" s="40" t="s">
        <v>108</v>
      </c>
      <c r="I3" s="12"/>
      <c r="J3" s="12"/>
      <c r="K3" s="12"/>
      <c r="M3" s="39" t="s">
        <v>86</v>
      </c>
      <c r="P3" s="38" t="s">
        <v>87</v>
      </c>
      <c r="AD3" s="9"/>
      <c r="AR3" s="9"/>
      <c r="AY3" s="12"/>
    </row>
    <row r="4" spans="1:52" x14ac:dyDescent="0.2">
      <c r="E4" s="13"/>
    </row>
    <row r="5" spans="1:52" x14ac:dyDescent="0.2">
      <c r="E5" s="13" t="s">
        <v>48</v>
      </c>
      <c r="M5" s="13" t="s">
        <v>8</v>
      </c>
      <c r="S5" s="13"/>
      <c r="T5" s="13"/>
      <c r="AA5" s="13"/>
      <c r="AH5" s="13"/>
      <c r="AO5" s="13"/>
      <c r="AP5" s="13"/>
      <c r="AQ5" s="13"/>
      <c r="AR5" s="13"/>
      <c r="AS5" s="13"/>
      <c r="AT5" s="13"/>
      <c r="AU5" s="13"/>
      <c r="AV5" s="13"/>
      <c r="AW5" s="13"/>
      <c r="AZ5" s="36">
        <v>0</v>
      </c>
    </row>
    <row r="6" spans="1:52" x14ac:dyDescent="0.2">
      <c r="A6" s="100" t="e">
        <f>$B$1</f>
        <v>#REF!</v>
      </c>
      <c r="B6" s="14"/>
      <c r="D6" s="14"/>
      <c r="K6" s="13"/>
      <c r="L6" s="14"/>
      <c r="M6" s="15" t="s">
        <v>9</v>
      </c>
      <c r="N6" s="16"/>
      <c r="O6" s="16"/>
      <c r="P6" s="16"/>
      <c r="Q6" s="16"/>
      <c r="R6" s="16"/>
      <c r="S6" s="17" t="s">
        <v>0</v>
      </c>
      <c r="T6" s="13"/>
      <c r="U6" s="18" t="s">
        <v>10</v>
      </c>
      <c r="V6" s="19"/>
      <c r="W6" s="19"/>
      <c r="X6" s="19"/>
      <c r="Y6" s="19"/>
      <c r="Z6" s="19"/>
      <c r="AA6" s="20" t="s">
        <v>0</v>
      </c>
      <c r="AB6" s="14" t="s">
        <v>11</v>
      </c>
      <c r="AH6" s="13" t="s">
        <v>0</v>
      </c>
      <c r="AI6" s="14" t="s">
        <v>12</v>
      </c>
      <c r="AO6" s="13" t="s">
        <v>0</v>
      </c>
      <c r="AP6" s="21" t="s">
        <v>13</v>
      </c>
      <c r="AQ6" s="21"/>
      <c r="AR6" s="21"/>
      <c r="AS6" s="21"/>
      <c r="AT6" s="21"/>
      <c r="AU6" s="21"/>
      <c r="AV6" s="13"/>
      <c r="AW6" s="21" t="s">
        <v>0</v>
      </c>
      <c r="AY6" s="13"/>
      <c r="AZ6" s="37">
        <f>AZ5-$AZ$8</f>
        <v>0</v>
      </c>
    </row>
    <row r="7" spans="1:52" s="32" customFormat="1" ht="76.5" x14ac:dyDescent="0.2">
      <c r="A7" s="32" t="s">
        <v>14</v>
      </c>
      <c r="B7" s="22" t="s">
        <v>15</v>
      </c>
      <c r="D7" s="22" t="s">
        <v>0</v>
      </c>
      <c r="E7" s="22" t="s">
        <v>1</v>
      </c>
      <c r="F7" s="22" t="s">
        <v>2</v>
      </c>
      <c r="G7" s="22" t="s">
        <v>3</v>
      </c>
      <c r="H7" s="22" t="s">
        <v>4</v>
      </c>
      <c r="I7" s="22" t="s">
        <v>5</v>
      </c>
      <c r="J7" s="22" t="s">
        <v>6</v>
      </c>
      <c r="K7" s="12"/>
      <c r="L7" s="22" t="s">
        <v>0</v>
      </c>
      <c r="M7" s="22" t="s">
        <v>1</v>
      </c>
      <c r="N7" s="22" t="s">
        <v>2</v>
      </c>
      <c r="O7" s="22" t="s">
        <v>3</v>
      </c>
      <c r="P7" s="22" t="s">
        <v>4</v>
      </c>
      <c r="Q7" s="22" t="s">
        <v>5</v>
      </c>
      <c r="R7" s="22" t="s">
        <v>6</v>
      </c>
      <c r="S7" s="23" t="s">
        <v>16</v>
      </c>
      <c r="T7" s="22"/>
      <c r="U7" s="22" t="s">
        <v>1</v>
      </c>
      <c r="V7" s="22" t="s">
        <v>2</v>
      </c>
      <c r="W7" s="22" t="s">
        <v>3</v>
      </c>
      <c r="X7" s="22" t="s">
        <v>4</v>
      </c>
      <c r="Y7" s="22" t="s">
        <v>5</v>
      </c>
      <c r="Z7" s="22" t="s">
        <v>6</v>
      </c>
      <c r="AA7" s="24" t="s">
        <v>17</v>
      </c>
      <c r="AB7" s="22" t="s">
        <v>1</v>
      </c>
      <c r="AC7" s="22" t="s">
        <v>2</v>
      </c>
      <c r="AD7" s="22" t="s">
        <v>3</v>
      </c>
      <c r="AE7" s="22" t="s">
        <v>4</v>
      </c>
      <c r="AF7" s="22" t="s">
        <v>5</v>
      </c>
      <c r="AG7" s="22" t="s">
        <v>6</v>
      </c>
      <c r="AH7" s="25" t="s">
        <v>18</v>
      </c>
      <c r="AI7" s="22" t="s">
        <v>1</v>
      </c>
      <c r="AJ7" s="22" t="s">
        <v>2</v>
      </c>
      <c r="AK7" s="22" t="s">
        <v>3</v>
      </c>
      <c r="AL7" s="22" t="s">
        <v>4</v>
      </c>
      <c r="AM7" s="22" t="s">
        <v>5</v>
      </c>
      <c r="AN7" s="22" t="s">
        <v>6</v>
      </c>
      <c r="AO7" s="25" t="s">
        <v>19</v>
      </c>
      <c r="AP7" s="22" t="s">
        <v>1</v>
      </c>
      <c r="AQ7" s="22" t="s">
        <v>2</v>
      </c>
      <c r="AR7" s="22" t="s">
        <v>3</v>
      </c>
      <c r="AS7" s="22" t="s">
        <v>4</v>
      </c>
      <c r="AT7" s="22" t="s">
        <v>5</v>
      </c>
      <c r="AU7" s="22" t="s">
        <v>6</v>
      </c>
      <c r="AV7" s="22"/>
      <c r="AW7" s="26" t="s">
        <v>20</v>
      </c>
      <c r="AY7" s="12"/>
      <c r="AZ7" s="33" t="s">
        <v>0</v>
      </c>
    </row>
    <row r="8" spans="1:52" x14ac:dyDescent="0.2">
      <c r="A8" s="14" t="s">
        <v>21</v>
      </c>
      <c r="D8" s="27">
        <f t="shared" ref="D8:D34" si="0">SUM(E8:J8)</f>
        <v>0</v>
      </c>
      <c r="E8" s="27">
        <f>SUM(E9:E34)</f>
        <v>0</v>
      </c>
      <c r="F8" s="27">
        <f t="shared" ref="F8:J8" si="1">SUM(F9:F34)</f>
        <v>0</v>
      </c>
      <c r="G8" s="27">
        <f t="shared" si="1"/>
        <v>0</v>
      </c>
      <c r="H8" s="27">
        <f t="shared" si="1"/>
        <v>0</v>
      </c>
      <c r="I8" s="27">
        <f t="shared" si="1"/>
        <v>0</v>
      </c>
      <c r="J8" s="27">
        <f t="shared" si="1"/>
        <v>0</v>
      </c>
      <c r="L8" s="27">
        <f t="shared" ref="L8:L34" si="2">S8+AA8+AW8</f>
        <v>0</v>
      </c>
      <c r="M8" s="27">
        <f>SUM(M9:M34)</f>
        <v>0</v>
      </c>
      <c r="N8" s="27">
        <f t="shared" ref="N8:R8" si="3">SUM(N9:N34)</f>
        <v>0</v>
      </c>
      <c r="O8" s="27">
        <f t="shared" si="3"/>
        <v>0</v>
      </c>
      <c r="P8" s="27">
        <f t="shared" si="3"/>
        <v>0</v>
      </c>
      <c r="Q8" s="27">
        <f t="shared" si="3"/>
        <v>0</v>
      </c>
      <c r="R8" s="27">
        <f t="shared" si="3"/>
        <v>0</v>
      </c>
      <c r="S8" s="28">
        <f t="shared" ref="S8:S33" si="4">SUM(M8:R8)</f>
        <v>0</v>
      </c>
      <c r="U8" s="27">
        <f>SUM(U9:U34)</f>
        <v>0</v>
      </c>
      <c r="V8" s="27">
        <f t="shared" ref="V8:Z8" si="5">SUM(V9:V34)</f>
        <v>0</v>
      </c>
      <c r="W8" s="27">
        <f t="shared" si="5"/>
        <v>0</v>
      </c>
      <c r="X8" s="27">
        <f t="shared" si="5"/>
        <v>0</v>
      </c>
      <c r="Y8" s="27">
        <f t="shared" si="5"/>
        <v>0</v>
      </c>
      <c r="Z8" s="27">
        <f t="shared" si="5"/>
        <v>0</v>
      </c>
      <c r="AA8" s="29">
        <f t="shared" ref="AA8:AA33" si="6">SUM(U8:Z8)</f>
        <v>0</v>
      </c>
      <c r="AB8" s="27">
        <f>SUM(AB9:AB34)</f>
        <v>0</v>
      </c>
      <c r="AC8" s="27">
        <f t="shared" ref="AC8:AG8" si="7">SUM(AC9:AC34)</f>
        <v>0</v>
      </c>
      <c r="AD8" s="27">
        <f t="shared" si="7"/>
        <v>0</v>
      </c>
      <c r="AE8" s="27">
        <f t="shared" si="7"/>
        <v>0</v>
      </c>
      <c r="AF8" s="27">
        <f t="shared" si="7"/>
        <v>0</v>
      </c>
      <c r="AG8" s="27">
        <f t="shared" si="7"/>
        <v>0</v>
      </c>
      <c r="AH8" s="27">
        <f t="shared" ref="AH8:AH33" si="8">SUM(AB8:AG8)</f>
        <v>0</v>
      </c>
      <c r="AI8" s="27">
        <f>SUM(AI9:AI34)</f>
        <v>0</v>
      </c>
      <c r="AJ8" s="27">
        <f t="shared" ref="AJ8:AN8" si="9">SUM(AJ9:AJ34)</f>
        <v>0</v>
      </c>
      <c r="AK8" s="27">
        <f t="shared" si="9"/>
        <v>0</v>
      </c>
      <c r="AL8" s="27">
        <f t="shared" si="9"/>
        <v>0</v>
      </c>
      <c r="AM8" s="27">
        <f t="shared" si="9"/>
        <v>0</v>
      </c>
      <c r="AN8" s="27">
        <f t="shared" si="9"/>
        <v>0</v>
      </c>
      <c r="AO8" s="27">
        <f t="shared" ref="AO8:AO33" si="10">SUM(AI8:AN8)</f>
        <v>0</v>
      </c>
      <c r="AP8" s="27">
        <f t="shared" ref="AP8:AU8" si="11">SUM(AP9:AP34)</f>
        <v>0</v>
      </c>
      <c r="AQ8" s="27">
        <f t="shared" si="11"/>
        <v>0</v>
      </c>
      <c r="AR8" s="27">
        <f t="shared" si="11"/>
        <v>0</v>
      </c>
      <c r="AS8" s="27">
        <f t="shared" si="11"/>
        <v>0</v>
      </c>
      <c r="AT8" s="27">
        <f t="shared" si="11"/>
        <v>0</v>
      </c>
      <c r="AU8" s="27">
        <f t="shared" si="11"/>
        <v>0</v>
      </c>
      <c r="AW8" s="30">
        <f t="shared" ref="AW8:AW33" si="12">AH8+AO8</f>
        <v>0</v>
      </c>
      <c r="AZ8" s="27">
        <f>S8+AA8+AW8</f>
        <v>0</v>
      </c>
    </row>
    <row r="9" spans="1:52" ht="15" x14ac:dyDescent="0.25">
      <c r="A9" s="89" t="s">
        <v>22</v>
      </c>
      <c r="D9" s="27">
        <f t="shared" si="0"/>
        <v>0</v>
      </c>
      <c r="E9" s="31">
        <f>M9+U9+AB9+AI9</f>
        <v>0</v>
      </c>
      <c r="F9" s="31">
        <f t="shared" ref="F9:J9" si="13">N9+V9+AC9+AJ9</f>
        <v>0</v>
      </c>
      <c r="G9" s="31">
        <f t="shared" si="13"/>
        <v>0</v>
      </c>
      <c r="H9" s="31">
        <f t="shared" si="13"/>
        <v>0</v>
      </c>
      <c r="I9" s="31">
        <f t="shared" si="13"/>
        <v>0</v>
      </c>
      <c r="J9" s="31">
        <f t="shared" si="13"/>
        <v>0</v>
      </c>
      <c r="L9" s="27">
        <f t="shared" si="2"/>
        <v>0</v>
      </c>
      <c r="M9" s="42"/>
      <c r="N9" s="42"/>
      <c r="O9" s="42"/>
      <c r="P9" s="42"/>
      <c r="Q9" s="42"/>
      <c r="R9" s="42"/>
      <c r="S9" s="28">
        <f t="shared" si="4"/>
        <v>0</v>
      </c>
      <c r="U9" s="42"/>
      <c r="V9" s="42"/>
      <c r="W9" s="42"/>
      <c r="X9" s="42"/>
      <c r="Y9" s="42"/>
      <c r="Z9" s="42"/>
      <c r="AA9" s="29">
        <f t="shared" si="6"/>
        <v>0</v>
      </c>
      <c r="AB9" s="42"/>
      <c r="AC9" s="42"/>
      <c r="AD9" s="42"/>
      <c r="AE9" s="42"/>
      <c r="AF9" s="42"/>
      <c r="AG9" s="42"/>
      <c r="AH9" s="27">
        <f t="shared" si="8"/>
        <v>0</v>
      </c>
      <c r="AI9" s="42"/>
      <c r="AJ9" s="42"/>
      <c r="AK9" s="42"/>
      <c r="AL9" s="42"/>
      <c r="AM9" s="42"/>
      <c r="AN9" s="42"/>
      <c r="AO9" s="27">
        <f t="shared" si="10"/>
        <v>0</v>
      </c>
      <c r="AW9" s="30">
        <f t="shared" si="12"/>
        <v>0</v>
      </c>
    </row>
    <row r="10" spans="1:52" ht="15" x14ac:dyDescent="0.25">
      <c r="A10" s="89" t="s">
        <v>23</v>
      </c>
      <c r="D10" s="27">
        <f t="shared" si="0"/>
        <v>0</v>
      </c>
      <c r="E10" s="31">
        <f t="shared" ref="E10:E34" si="14">M10+U10+AB10+AI10</f>
        <v>0</v>
      </c>
      <c r="F10" s="31">
        <f t="shared" ref="F10:F34" si="15">N10+V10+AC10+AJ10</f>
        <v>0</v>
      </c>
      <c r="G10" s="31">
        <f t="shared" ref="G10:G34" si="16">O10+W10+AD10+AK10</f>
        <v>0</v>
      </c>
      <c r="H10" s="31">
        <f t="shared" ref="H10:H34" si="17">P10+X10+AE10+AL10</f>
        <v>0</v>
      </c>
      <c r="I10" s="31">
        <f t="shared" ref="I10:I34" si="18">Q10+Y10+AF10+AM10</f>
        <v>0</v>
      </c>
      <c r="J10" s="31">
        <f t="shared" ref="J10:J34" si="19">R10+Z10+AG10+AN10</f>
        <v>0</v>
      </c>
      <c r="L10" s="27">
        <f t="shared" si="2"/>
        <v>0</v>
      </c>
      <c r="M10" s="42"/>
      <c r="N10" s="42"/>
      <c r="O10" s="42"/>
      <c r="P10" s="42"/>
      <c r="Q10" s="42"/>
      <c r="R10" s="42"/>
      <c r="S10" s="28">
        <f t="shared" si="4"/>
        <v>0</v>
      </c>
      <c r="U10" s="42"/>
      <c r="V10" s="42"/>
      <c r="W10" s="42"/>
      <c r="X10" s="42"/>
      <c r="Y10" s="42"/>
      <c r="Z10" s="42"/>
      <c r="AA10" s="29">
        <f t="shared" si="6"/>
        <v>0</v>
      </c>
      <c r="AB10" s="42"/>
      <c r="AC10" s="42"/>
      <c r="AD10" s="42"/>
      <c r="AE10" s="42"/>
      <c r="AF10" s="42"/>
      <c r="AG10" s="42"/>
      <c r="AH10" s="27">
        <f t="shared" si="8"/>
        <v>0</v>
      </c>
      <c r="AI10" s="42"/>
      <c r="AJ10" s="42"/>
      <c r="AK10" s="42"/>
      <c r="AL10" s="42"/>
      <c r="AM10" s="42"/>
      <c r="AN10" s="42"/>
      <c r="AO10" s="27">
        <f t="shared" si="10"/>
        <v>0</v>
      </c>
      <c r="AW10" s="30">
        <f t="shared" si="12"/>
        <v>0</v>
      </c>
    </row>
    <row r="11" spans="1:52" ht="15" x14ac:dyDescent="0.25">
      <c r="A11" s="89" t="s">
        <v>24</v>
      </c>
      <c r="D11" s="27">
        <f t="shared" si="0"/>
        <v>0</v>
      </c>
      <c r="E11" s="31">
        <f t="shared" si="14"/>
        <v>0</v>
      </c>
      <c r="F11" s="31">
        <f t="shared" si="15"/>
        <v>0</v>
      </c>
      <c r="G11" s="31">
        <f t="shared" si="16"/>
        <v>0</v>
      </c>
      <c r="H11" s="31">
        <f t="shared" si="17"/>
        <v>0</v>
      </c>
      <c r="I11" s="31">
        <f t="shared" si="18"/>
        <v>0</v>
      </c>
      <c r="J11" s="31">
        <f t="shared" si="19"/>
        <v>0</v>
      </c>
      <c r="L11" s="27">
        <f t="shared" si="2"/>
        <v>0</v>
      </c>
      <c r="M11" s="42"/>
      <c r="N11" s="42"/>
      <c r="O11" s="42"/>
      <c r="P11" s="42"/>
      <c r="Q11" s="42"/>
      <c r="R11" s="42"/>
      <c r="S11" s="28">
        <f t="shared" si="4"/>
        <v>0</v>
      </c>
      <c r="U11" s="42"/>
      <c r="V11" s="42"/>
      <c r="W11" s="42"/>
      <c r="X11" s="42"/>
      <c r="Y11" s="42"/>
      <c r="Z11" s="42"/>
      <c r="AA11" s="29">
        <f t="shared" si="6"/>
        <v>0</v>
      </c>
      <c r="AB11" s="42"/>
      <c r="AC11" s="42"/>
      <c r="AD11" s="42"/>
      <c r="AE11" s="42"/>
      <c r="AF11" s="42"/>
      <c r="AG11" s="42"/>
      <c r="AH11" s="27">
        <f t="shared" si="8"/>
        <v>0</v>
      </c>
      <c r="AI11" s="42"/>
      <c r="AJ11" s="42"/>
      <c r="AK11" s="42"/>
      <c r="AL11" s="42"/>
      <c r="AM11" s="42"/>
      <c r="AN11" s="42"/>
      <c r="AO11" s="27">
        <f t="shared" si="10"/>
        <v>0</v>
      </c>
      <c r="AW11" s="30">
        <f t="shared" si="12"/>
        <v>0</v>
      </c>
    </row>
    <row r="12" spans="1:52" ht="15" x14ac:dyDescent="0.25">
      <c r="A12" s="89" t="s">
        <v>25</v>
      </c>
      <c r="D12" s="27">
        <f t="shared" si="0"/>
        <v>0</v>
      </c>
      <c r="E12" s="31">
        <f t="shared" si="14"/>
        <v>0</v>
      </c>
      <c r="F12" s="31">
        <f t="shared" si="15"/>
        <v>0</v>
      </c>
      <c r="G12" s="31">
        <f t="shared" si="16"/>
        <v>0</v>
      </c>
      <c r="H12" s="31">
        <f t="shared" si="17"/>
        <v>0</v>
      </c>
      <c r="I12" s="31">
        <f t="shared" si="18"/>
        <v>0</v>
      </c>
      <c r="J12" s="31">
        <f t="shared" si="19"/>
        <v>0</v>
      </c>
      <c r="L12" s="27">
        <f t="shared" si="2"/>
        <v>0</v>
      </c>
      <c r="M12" s="42"/>
      <c r="N12" s="42"/>
      <c r="O12" s="42"/>
      <c r="P12" s="42"/>
      <c r="Q12" s="42"/>
      <c r="R12" s="42"/>
      <c r="S12" s="28">
        <f t="shared" si="4"/>
        <v>0</v>
      </c>
      <c r="U12" s="42"/>
      <c r="V12" s="42"/>
      <c r="W12" s="42"/>
      <c r="X12" s="42"/>
      <c r="Y12" s="42"/>
      <c r="Z12" s="42"/>
      <c r="AA12" s="29">
        <f t="shared" si="6"/>
        <v>0</v>
      </c>
      <c r="AB12" s="42"/>
      <c r="AC12" s="42"/>
      <c r="AD12" s="42"/>
      <c r="AE12" s="42"/>
      <c r="AF12" s="42"/>
      <c r="AG12" s="42"/>
      <c r="AH12" s="27">
        <f t="shared" si="8"/>
        <v>0</v>
      </c>
      <c r="AI12" s="42"/>
      <c r="AJ12" s="42"/>
      <c r="AK12" s="42"/>
      <c r="AL12" s="42"/>
      <c r="AM12" s="42"/>
      <c r="AN12" s="42"/>
      <c r="AO12" s="27">
        <f t="shared" si="10"/>
        <v>0</v>
      </c>
      <c r="AW12" s="30">
        <f t="shared" si="12"/>
        <v>0</v>
      </c>
    </row>
    <row r="13" spans="1:52" ht="15" x14ac:dyDescent="0.25">
      <c r="A13" s="89" t="s">
        <v>26</v>
      </c>
      <c r="D13" s="27">
        <f t="shared" si="0"/>
        <v>0</v>
      </c>
      <c r="E13" s="31">
        <f t="shared" si="14"/>
        <v>0</v>
      </c>
      <c r="F13" s="31">
        <f t="shared" si="15"/>
        <v>0</v>
      </c>
      <c r="G13" s="31">
        <f t="shared" si="16"/>
        <v>0</v>
      </c>
      <c r="H13" s="31">
        <f t="shared" si="17"/>
        <v>0</v>
      </c>
      <c r="I13" s="31">
        <f t="shared" si="18"/>
        <v>0</v>
      </c>
      <c r="J13" s="31">
        <f t="shared" si="19"/>
        <v>0</v>
      </c>
      <c r="L13" s="27">
        <f t="shared" si="2"/>
        <v>0</v>
      </c>
      <c r="M13" s="42"/>
      <c r="N13" s="42"/>
      <c r="O13" s="42"/>
      <c r="P13" s="42"/>
      <c r="Q13" s="42"/>
      <c r="R13" s="42"/>
      <c r="S13" s="28">
        <f t="shared" si="4"/>
        <v>0</v>
      </c>
      <c r="U13" s="42"/>
      <c r="V13" s="42"/>
      <c r="W13" s="42"/>
      <c r="X13" s="42"/>
      <c r="Y13" s="42"/>
      <c r="Z13" s="42"/>
      <c r="AA13" s="29">
        <f t="shared" si="6"/>
        <v>0</v>
      </c>
      <c r="AB13" s="42"/>
      <c r="AC13" s="42"/>
      <c r="AD13" s="42"/>
      <c r="AE13" s="42"/>
      <c r="AF13" s="42"/>
      <c r="AG13" s="42"/>
      <c r="AH13" s="27">
        <f t="shared" si="8"/>
        <v>0</v>
      </c>
      <c r="AI13" s="42"/>
      <c r="AJ13" s="42"/>
      <c r="AK13" s="42"/>
      <c r="AL13" s="42"/>
      <c r="AM13" s="42"/>
      <c r="AN13" s="42"/>
      <c r="AO13" s="27">
        <f t="shared" si="10"/>
        <v>0</v>
      </c>
      <c r="AW13" s="30">
        <f t="shared" si="12"/>
        <v>0</v>
      </c>
    </row>
    <row r="14" spans="1:52" ht="15" x14ac:dyDescent="0.25">
      <c r="A14" s="89" t="s">
        <v>27</v>
      </c>
      <c r="D14" s="27">
        <f t="shared" si="0"/>
        <v>0</v>
      </c>
      <c r="E14" s="31">
        <f t="shared" si="14"/>
        <v>0</v>
      </c>
      <c r="F14" s="31">
        <f t="shared" si="15"/>
        <v>0</v>
      </c>
      <c r="G14" s="31">
        <f t="shared" si="16"/>
        <v>0</v>
      </c>
      <c r="H14" s="31">
        <f t="shared" si="17"/>
        <v>0</v>
      </c>
      <c r="I14" s="31">
        <f t="shared" si="18"/>
        <v>0</v>
      </c>
      <c r="J14" s="31">
        <f t="shared" si="19"/>
        <v>0</v>
      </c>
      <c r="L14" s="27">
        <f t="shared" si="2"/>
        <v>0</v>
      </c>
      <c r="M14" s="42"/>
      <c r="N14" s="42"/>
      <c r="O14" s="42"/>
      <c r="P14" s="42"/>
      <c r="Q14" s="42"/>
      <c r="R14" s="42"/>
      <c r="S14" s="28">
        <f t="shared" si="4"/>
        <v>0</v>
      </c>
      <c r="U14" s="42"/>
      <c r="V14" s="42"/>
      <c r="W14" s="42"/>
      <c r="X14" s="42"/>
      <c r="Y14" s="42"/>
      <c r="Z14" s="42"/>
      <c r="AA14" s="29">
        <f t="shared" si="6"/>
        <v>0</v>
      </c>
      <c r="AB14" s="42"/>
      <c r="AC14" s="42"/>
      <c r="AD14" s="42"/>
      <c r="AE14" s="42"/>
      <c r="AF14" s="42"/>
      <c r="AG14" s="42"/>
      <c r="AH14" s="27">
        <f t="shared" si="8"/>
        <v>0</v>
      </c>
      <c r="AI14" s="42"/>
      <c r="AJ14" s="42"/>
      <c r="AK14" s="42"/>
      <c r="AL14" s="42"/>
      <c r="AM14" s="42"/>
      <c r="AN14" s="42"/>
      <c r="AO14" s="27">
        <f t="shared" si="10"/>
        <v>0</v>
      </c>
      <c r="AW14" s="30">
        <f t="shared" si="12"/>
        <v>0</v>
      </c>
    </row>
    <row r="15" spans="1:52" ht="15" x14ac:dyDescent="0.25">
      <c r="A15" s="89" t="s">
        <v>7</v>
      </c>
      <c r="D15" s="27">
        <f t="shared" si="0"/>
        <v>0</v>
      </c>
      <c r="E15" s="31">
        <f t="shared" si="14"/>
        <v>0</v>
      </c>
      <c r="F15" s="31">
        <f t="shared" si="15"/>
        <v>0</v>
      </c>
      <c r="G15" s="31">
        <f t="shared" si="16"/>
        <v>0</v>
      </c>
      <c r="H15" s="31">
        <f t="shared" si="17"/>
        <v>0</v>
      </c>
      <c r="I15" s="31">
        <f t="shared" si="18"/>
        <v>0</v>
      </c>
      <c r="J15" s="31">
        <f t="shared" si="19"/>
        <v>0</v>
      </c>
      <c r="L15" s="27">
        <f t="shared" si="2"/>
        <v>0</v>
      </c>
      <c r="M15" s="42"/>
      <c r="N15" s="42"/>
      <c r="O15" s="42"/>
      <c r="P15" s="42"/>
      <c r="Q15" s="42"/>
      <c r="R15" s="42"/>
      <c r="S15" s="28">
        <f t="shared" si="4"/>
        <v>0</v>
      </c>
      <c r="U15" s="42"/>
      <c r="V15" s="42"/>
      <c r="W15" s="42"/>
      <c r="X15" s="42"/>
      <c r="Y15" s="42"/>
      <c r="Z15" s="42"/>
      <c r="AA15" s="29">
        <f t="shared" si="6"/>
        <v>0</v>
      </c>
      <c r="AB15" s="42"/>
      <c r="AC15" s="42"/>
      <c r="AD15" s="42"/>
      <c r="AE15" s="42"/>
      <c r="AF15" s="42"/>
      <c r="AG15" s="42"/>
      <c r="AH15" s="27">
        <f t="shared" si="8"/>
        <v>0</v>
      </c>
      <c r="AI15" s="42"/>
      <c r="AJ15" s="42"/>
      <c r="AK15" s="42"/>
      <c r="AL15" s="42"/>
      <c r="AM15" s="42"/>
      <c r="AN15" s="42"/>
      <c r="AO15" s="27">
        <f t="shared" si="10"/>
        <v>0</v>
      </c>
      <c r="AW15" s="30">
        <f t="shared" si="12"/>
        <v>0</v>
      </c>
    </row>
    <row r="16" spans="1:52" ht="15" x14ac:dyDescent="0.25">
      <c r="A16" s="89" t="s">
        <v>28</v>
      </c>
      <c r="D16" s="27">
        <f t="shared" si="0"/>
        <v>0</v>
      </c>
      <c r="E16" s="31">
        <f t="shared" si="14"/>
        <v>0</v>
      </c>
      <c r="F16" s="31">
        <f t="shared" si="15"/>
        <v>0</v>
      </c>
      <c r="G16" s="31">
        <f t="shared" si="16"/>
        <v>0</v>
      </c>
      <c r="H16" s="31">
        <f t="shared" si="17"/>
        <v>0</v>
      </c>
      <c r="I16" s="31">
        <f t="shared" si="18"/>
        <v>0</v>
      </c>
      <c r="J16" s="31">
        <f t="shared" si="19"/>
        <v>0</v>
      </c>
      <c r="L16" s="27">
        <f t="shared" si="2"/>
        <v>0</v>
      </c>
      <c r="M16" s="42"/>
      <c r="N16" s="42"/>
      <c r="O16" s="42"/>
      <c r="P16" s="42"/>
      <c r="Q16" s="42"/>
      <c r="R16" s="42"/>
      <c r="S16" s="28">
        <f t="shared" si="4"/>
        <v>0</v>
      </c>
      <c r="U16" s="42"/>
      <c r="V16" s="42"/>
      <c r="W16" s="42"/>
      <c r="X16" s="42"/>
      <c r="Y16" s="42"/>
      <c r="Z16" s="42"/>
      <c r="AA16" s="29">
        <f t="shared" si="6"/>
        <v>0</v>
      </c>
      <c r="AB16" s="42"/>
      <c r="AC16" s="42"/>
      <c r="AD16" s="42"/>
      <c r="AE16" s="42"/>
      <c r="AF16" s="42"/>
      <c r="AG16" s="42"/>
      <c r="AH16" s="27">
        <f t="shared" si="8"/>
        <v>0</v>
      </c>
      <c r="AI16" s="42"/>
      <c r="AJ16" s="42"/>
      <c r="AK16" s="42"/>
      <c r="AL16" s="42"/>
      <c r="AM16" s="42"/>
      <c r="AN16" s="42"/>
      <c r="AO16" s="27">
        <f t="shared" si="10"/>
        <v>0</v>
      </c>
      <c r="AW16" s="30">
        <f t="shared" si="12"/>
        <v>0</v>
      </c>
    </row>
    <row r="17" spans="1:49" ht="15" x14ac:dyDescent="0.25">
      <c r="A17" s="89" t="s">
        <v>29</v>
      </c>
      <c r="D17" s="27">
        <f t="shared" si="0"/>
        <v>0</v>
      </c>
      <c r="E17" s="31">
        <f t="shared" si="14"/>
        <v>0</v>
      </c>
      <c r="F17" s="31">
        <f t="shared" si="15"/>
        <v>0</v>
      </c>
      <c r="G17" s="31">
        <f t="shared" si="16"/>
        <v>0</v>
      </c>
      <c r="H17" s="31">
        <f t="shared" si="17"/>
        <v>0</v>
      </c>
      <c r="I17" s="31">
        <f t="shared" si="18"/>
        <v>0</v>
      </c>
      <c r="J17" s="31">
        <f t="shared" si="19"/>
        <v>0</v>
      </c>
      <c r="L17" s="27">
        <f t="shared" si="2"/>
        <v>0</v>
      </c>
      <c r="M17" s="42"/>
      <c r="N17" s="42"/>
      <c r="O17" s="42"/>
      <c r="P17" s="42"/>
      <c r="Q17" s="42"/>
      <c r="R17" s="42"/>
      <c r="S17" s="28">
        <f t="shared" si="4"/>
        <v>0</v>
      </c>
      <c r="U17" s="42"/>
      <c r="V17" s="42"/>
      <c r="W17" s="42"/>
      <c r="X17" s="42"/>
      <c r="Y17" s="42"/>
      <c r="Z17" s="42"/>
      <c r="AA17" s="29">
        <f t="shared" si="6"/>
        <v>0</v>
      </c>
      <c r="AB17" s="42"/>
      <c r="AC17" s="42"/>
      <c r="AD17" s="42"/>
      <c r="AE17" s="42"/>
      <c r="AF17" s="42"/>
      <c r="AG17" s="42"/>
      <c r="AH17" s="27">
        <f t="shared" si="8"/>
        <v>0</v>
      </c>
      <c r="AI17" s="42"/>
      <c r="AJ17" s="42"/>
      <c r="AK17" s="42"/>
      <c r="AL17" s="42"/>
      <c r="AM17" s="42"/>
      <c r="AN17" s="42"/>
      <c r="AO17" s="27">
        <f t="shared" si="10"/>
        <v>0</v>
      </c>
      <c r="AW17" s="30">
        <f t="shared" si="12"/>
        <v>0</v>
      </c>
    </row>
    <row r="18" spans="1:49" ht="15" x14ac:dyDescent="0.25">
      <c r="A18" s="89" t="s">
        <v>30</v>
      </c>
      <c r="D18" s="27">
        <f t="shared" si="0"/>
        <v>0</v>
      </c>
      <c r="E18" s="31">
        <f t="shared" si="14"/>
        <v>0</v>
      </c>
      <c r="F18" s="31">
        <f t="shared" si="15"/>
        <v>0</v>
      </c>
      <c r="G18" s="31">
        <f t="shared" si="16"/>
        <v>0</v>
      </c>
      <c r="H18" s="31">
        <f t="shared" si="17"/>
        <v>0</v>
      </c>
      <c r="I18" s="31">
        <f t="shared" si="18"/>
        <v>0</v>
      </c>
      <c r="J18" s="31">
        <f t="shared" si="19"/>
        <v>0</v>
      </c>
      <c r="L18" s="27">
        <f t="shared" si="2"/>
        <v>0</v>
      </c>
      <c r="M18" s="42"/>
      <c r="N18" s="42"/>
      <c r="O18" s="42"/>
      <c r="P18" s="42"/>
      <c r="Q18" s="42"/>
      <c r="R18" s="42"/>
      <c r="S18" s="28">
        <f t="shared" si="4"/>
        <v>0</v>
      </c>
      <c r="U18" s="42"/>
      <c r="V18" s="42"/>
      <c r="W18" s="42"/>
      <c r="X18" s="42"/>
      <c r="Y18" s="42"/>
      <c r="Z18" s="42"/>
      <c r="AA18" s="29">
        <f t="shared" si="6"/>
        <v>0</v>
      </c>
      <c r="AB18" s="42"/>
      <c r="AC18" s="42"/>
      <c r="AD18" s="42"/>
      <c r="AE18" s="42"/>
      <c r="AF18" s="42"/>
      <c r="AG18" s="42"/>
      <c r="AH18" s="27">
        <f t="shared" si="8"/>
        <v>0</v>
      </c>
      <c r="AI18" s="42"/>
      <c r="AJ18" s="42"/>
      <c r="AK18" s="42"/>
      <c r="AL18" s="42"/>
      <c r="AM18" s="42"/>
      <c r="AN18" s="42"/>
      <c r="AO18" s="27">
        <f t="shared" si="10"/>
        <v>0</v>
      </c>
      <c r="AW18" s="30">
        <f t="shared" si="12"/>
        <v>0</v>
      </c>
    </row>
    <row r="19" spans="1:49" ht="15" x14ac:dyDescent="0.25">
      <c r="A19" s="89" t="s">
        <v>31</v>
      </c>
      <c r="D19" s="27">
        <f t="shared" si="0"/>
        <v>0</v>
      </c>
      <c r="E19" s="31">
        <f t="shared" si="14"/>
        <v>0</v>
      </c>
      <c r="F19" s="31">
        <f t="shared" si="15"/>
        <v>0</v>
      </c>
      <c r="G19" s="31">
        <f t="shared" si="16"/>
        <v>0</v>
      </c>
      <c r="H19" s="31">
        <f t="shared" si="17"/>
        <v>0</v>
      </c>
      <c r="I19" s="31">
        <f t="shared" si="18"/>
        <v>0</v>
      </c>
      <c r="J19" s="31">
        <f t="shared" si="19"/>
        <v>0</v>
      </c>
      <c r="L19" s="27">
        <f t="shared" si="2"/>
        <v>0</v>
      </c>
      <c r="M19" s="42"/>
      <c r="N19" s="42"/>
      <c r="O19" s="42"/>
      <c r="P19" s="42"/>
      <c r="Q19" s="42"/>
      <c r="R19" s="42"/>
      <c r="S19" s="28">
        <f t="shared" si="4"/>
        <v>0</v>
      </c>
      <c r="U19" s="42"/>
      <c r="V19" s="42"/>
      <c r="W19" s="42"/>
      <c r="X19" s="42"/>
      <c r="Y19" s="42"/>
      <c r="Z19" s="42"/>
      <c r="AA19" s="29">
        <f t="shared" si="6"/>
        <v>0</v>
      </c>
      <c r="AB19" s="42"/>
      <c r="AC19" s="42"/>
      <c r="AD19" s="42"/>
      <c r="AE19" s="42"/>
      <c r="AF19" s="42"/>
      <c r="AG19" s="42"/>
      <c r="AH19" s="27">
        <f t="shared" si="8"/>
        <v>0</v>
      </c>
      <c r="AI19" s="42"/>
      <c r="AJ19" s="42"/>
      <c r="AK19" s="42"/>
      <c r="AL19" s="42"/>
      <c r="AM19" s="42"/>
      <c r="AN19" s="42"/>
      <c r="AO19" s="27">
        <f t="shared" si="10"/>
        <v>0</v>
      </c>
      <c r="AW19" s="30">
        <f t="shared" si="12"/>
        <v>0</v>
      </c>
    </row>
    <row r="20" spans="1:49" ht="15" x14ac:dyDescent="0.25">
      <c r="A20" s="89" t="s">
        <v>32</v>
      </c>
      <c r="D20" s="27">
        <f t="shared" si="0"/>
        <v>0</v>
      </c>
      <c r="E20" s="31">
        <f t="shared" si="14"/>
        <v>0</v>
      </c>
      <c r="F20" s="31">
        <f t="shared" si="15"/>
        <v>0</v>
      </c>
      <c r="G20" s="31">
        <f t="shared" si="16"/>
        <v>0</v>
      </c>
      <c r="H20" s="31">
        <f t="shared" si="17"/>
        <v>0</v>
      </c>
      <c r="I20" s="31">
        <f t="shared" si="18"/>
        <v>0</v>
      </c>
      <c r="J20" s="31">
        <f t="shared" si="19"/>
        <v>0</v>
      </c>
      <c r="L20" s="27">
        <f t="shared" si="2"/>
        <v>0</v>
      </c>
      <c r="M20" s="42"/>
      <c r="N20" s="42"/>
      <c r="O20" s="42"/>
      <c r="P20" s="42"/>
      <c r="Q20" s="42"/>
      <c r="R20" s="42"/>
      <c r="S20" s="28">
        <f t="shared" si="4"/>
        <v>0</v>
      </c>
      <c r="U20" s="42"/>
      <c r="V20" s="42"/>
      <c r="W20" s="42"/>
      <c r="X20" s="42"/>
      <c r="Y20" s="42"/>
      <c r="Z20" s="42"/>
      <c r="AA20" s="29">
        <f t="shared" si="6"/>
        <v>0</v>
      </c>
      <c r="AB20" s="42"/>
      <c r="AC20" s="42"/>
      <c r="AD20" s="42"/>
      <c r="AE20" s="42"/>
      <c r="AF20" s="42"/>
      <c r="AG20" s="42"/>
      <c r="AH20" s="27">
        <f t="shared" si="8"/>
        <v>0</v>
      </c>
      <c r="AI20" s="42"/>
      <c r="AJ20" s="42"/>
      <c r="AK20" s="42"/>
      <c r="AL20" s="42"/>
      <c r="AM20" s="42"/>
      <c r="AN20" s="42"/>
      <c r="AO20" s="27">
        <f t="shared" si="10"/>
        <v>0</v>
      </c>
      <c r="AW20" s="30">
        <f t="shared" si="12"/>
        <v>0</v>
      </c>
    </row>
    <row r="21" spans="1:49" ht="15" x14ac:dyDescent="0.25">
      <c r="A21" s="89" t="s">
        <v>33</v>
      </c>
      <c r="D21" s="27">
        <f t="shared" si="0"/>
        <v>0</v>
      </c>
      <c r="E21" s="31">
        <f t="shared" si="14"/>
        <v>0</v>
      </c>
      <c r="F21" s="31">
        <f t="shared" si="15"/>
        <v>0</v>
      </c>
      <c r="G21" s="31">
        <f t="shared" si="16"/>
        <v>0</v>
      </c>
      <c r="H21" s="31">
        <f t="shared" si="17"/>
        <v>0</v>
      </c>
      <c r="I21" s="31">
        <f t="shared" si="18"/>
        <v>0</v>
      </c>
      <c r="J21" s="31">
        <f t="shared" si="19"/>
        <v>0</v>
      </c>
      <c r="L21" s="27">
        <f t="shared" si="2"/>
        <v>0</v>
      </c>
      <c r="M21" s="42"/>
      <c r="N21" s="42"/>
      <c r="O21" s="42"/>
      <c r="P21" s="42"/>
      <c r="Q21" s="42"/>
      <c r="R21" s="42"/>
      <c r="S21" s="28">
        <f t="shared" si="4"/>
        <v>0</v>
      </c>
      <c r="U21" s="42"/>
      <c r="V21" s="42"/>
      <c r="W21" s="42"/>
      <c r="X21" s="42"/>
      <c r="Y21" s="42"/>
      <c r="Z21" s="42"/>
      <c r="AA21" s="29">
        <f t="shared" si="6"/>
        <v>0</v>
      </c>
      <c r="AB21" s="42"/>
      <c r="AC21" s="42"/>
      <c r="AD21" s="42"/>
      <c r="AE21" s="42"/>
      <c r="AF21" s="42"/>
      <c r="AG21" s="42"/>
      <c r="AH21" s="27">
        <f t="shared" si="8"/>
        <v>0</v>
      </c>
      <c r="AI21" s="42"/>
      <c r="AJ21" s="42"/>
      <c r="AK21" s="42"/>
      <c r="AL21" s="42"/>
      <c r="AM21" s="42"/>
      <c r="AN21" s="42"/>
      <c r="AO21" s="27">
        <f t="shared" si="10"/>
        <v>0</v>
      </c>
      <c r="AW21" s="30">
        <f t="shared" si="12"/>
        <v>0</v>
      </c>
    </row>
    <row r="22" spans="1:49" ht="15" x14ac:dyDescent="0.25">
      <c r="A22" s="89" t="s">
        <v>34</v>
      </c>
      <c r="D22" s="27">
        <f t="shared" si="0"/>
        <v>0</v>
      </c>
      <c r="E22" s="31">
        <f t="shared" si="14"/>
        <v>0</v>
      </c>
      <c r="F22" s="31">
        <f t="shared" si="15"/>
        <v>0</v>
      </c>
      <c r="G22" s="31">
        <f t="shared" si="16"/>
        <v>0</v>
      </c>
      <c r="H22" s="31">
        <f t="shared" si="17"/>
        <v>0</v>
      </c>
      <c r="I22" s="31">
        <f t="shared" si="18"/>
        <v>0</v>
      </c>
      <c r="J22" s="31">
        <f t="shared" si="19"/>
        <v>0</v>
      </c>
      <c r="L22" s="27">
        <f t="shared" si="2"/>
        <v>0</v>
      </c>
      <c r="M22" s="42"/>
      <c r="N22" s="42"/>
      <c r="O22" s="42"/>
      <c r="P22" s="42"/>
      <c r="Q22" s="42"/>
      <c r="R22" s="42"/>
      <c r="S22" s="28">
        <f t="shared" si="4"/>
        <v>0</v>
      </c>
      <c r="U22" s="42"/>
      <c r="V22" s="42"/>
      <c r="W22" s="42"/>
      <c r="X22" s="42"/>
      <c r="Y22" s="42"/>
      <c r="Z22" s="42"/>
      <c r="AA22" s="29">
        <f t="shared" si="6"/>
        <v>0</v>
      </c>
      <c r="AB22" s="42"/>
      <c r="AC22" s="42"/>
      <c r="AD22" s="42"/>
      <c r="AE22" s="42"/>
      <c r="AF22" s="42"/>
      <c r="AG22" s="42"/>
      <c r="AH22" s="27">
        <f t="shared" si="8"/>
        <v>0</v>
      </c>
      <c r="AI22" s="42"/>
      <c r="AJ22" s="42"/>
      <c r="AK22" s="42"/>
      <c r="AL22" s="42"/>
      <c r="AM22" s="42"/>
      <c r="AN22" s="42"/>
      <c r="AO22" s="27">
        <f t="shared" si="10"/>
        <v>0</v>
      </c>
      <c r="AW22" s="30">
        <f t="shared" si="12"/>
        <v>0</v>
      </c>
    </row>
    <row r="23" spans="1:49" ht="15" x14ac:dyDescent="0.25">
      <c r="A23" s="89" t="s">
        <v>35</v>
      </c>
      <c r="D23" s="27">
        <f t="shared" si="0"/>
        <v>0</v>
      </c>
      <c r="E23" s="31">
        <f t="shared" si="14"/>
        <v>0</v>
      </c>
      <c r="F23" s="31">
        <f t="shared" si="15"/>
        <v>0</v>
      </c>
      <c r="G23" s="31">
        <f t="shared" si="16"/>
        <v>0</v>
      </c>
      <c r="H23" s="31">
        <f t="shared" si="17"/>
        <v>0</v>
      </c>
      <c r="I23" s="31">
        <f t="shared" si="18"/>
        <v>0</v>
      </c>
      <c r="J23" s="31">
        <f t="shared" si="19"/>
        <v>0</v>
      </c>
      <c r="L23" s="27">
        <f t="shared" si="2"/>
        <v>0</v>
      </c>
      <c r="M23" s="42"/>
      <c r="N23" s="42"/>
      <c r="O23" s="42"/>
      <c r="P23" s="42"/>
      <c r="Q23" s="42"/>
      <c r="R23" s="42"/>
      <c r="S23" s="28">
        <f t="shared" si="4"/>
        <v>0</v>
      </c>
      <c r="U23" s="42"/>
      <c r="V23" s="42"/>
      <c r="W23" s="42"/>
      <c r="X23" s="42"/>
      <c r="Y23" s="42"/>
      <c r="Z23" s="42"/>
      <c r="AA23" s="29">
        <f t="shared" si="6"/>
        <v>0</v>
      </c>
      <c r="AB23" s="42"/>
      <c r="AC23" s="42"/>
      <c r="AD23" s="42"/>
      <c r="AE23" s="42"/>
      <c r="AF23" s="42"/>
      <c r="AG23" s="42"/>
      <c r="AH23" s="27">
        <f t="shared" si="8"/>
        <v>0</v>
      </c>
      <c r="AI23" s="42"/>
      <c r="AJ23" s="42"/>
      <c r="AK23" s="42"/>
      <c r="AL23" s="42"/>
      <c r="AM23" s="42"/>
      <c r="AN23" s="42"/>
      <c r="AO23" s="27">
        <f t="shared" si="10"/>
        <v>0</v>
      </c>
      <c r="AW23" s="30">
        <f t="shared" si="12"/>
        <v>0</v>
      </c>
    </row>
    <row r="24" spans="1:49" ht="15" x14ac:dyDescent="0.25">
      <c r="A24" s="90" t="s">
        <v>36</v>
      </c>
      <c r="D24" s="27">
        <f t="shared" si="0"/>
        <v>0</v>
      </c>
      <c r="E24" s="31">
        <f t="shared" si="14"/>
        <v>0</v>
      </c>
      <c r="F24" s="31">
        <f t="shared" si="15"/>
        <v>0</v>
      </c>
      <c r="G24" s="31">
        <f t="shared" si="16"/>
        <v>0</v>
      </c>
      <c r="H24" s="31">
        <f t="shared" si="17"/>
        <v>0</v>
      </c>
      <c r="I24" s="31">
        <f t="shared" si="18"/>
        <v>0</v>
      </c>
      <c r="J24" s="31">
        <f t="shared" si="19"/>
        <v>0</v>
      </c>
      <c r="L24" s="27">
        <f t="shared" si="2"/>
        <v>0</v>
      </c>
      <c r="M24" s="42"/>
      <c r="N24" s="42"/>
      <c r="O24" s="42"/>
      <c r="P24" s="42"/>
      <c r="Q24" s="42"/>
      <c r="R24" s="42"/>
      <c r="S24" s="28">
        <f t="shared" si="4"/>
        <v>0</v>
      </c>
      <c r="U24" s="42"/>
      <c r="V24" s="42"/>
      <c r="W24" s="42"/>
      <c r="X24" s="42"/>
      <c r="Y24" s="42"/>
      <c r="Z24" s="42"/>
      <c r="AA24" s="29">
        <f t="shared" si="6"/>
        <v>0</v>
      </c>
      <c r="AB24" s="42"/>
      <c r="AC24" s="42"/>
      <c r="AD24" s="42"/>
      <c r="AE24" s="42"/>
      <c r="AF24" s="42"/>
      <c r="AG24" s="42"/>
      <c r="AH24" s="27">
        <f t="shared" si="8"/>
        <v>0</v>
      </c>
      <c r="AI24" s="42"/>
      <c r="AJ24" s="42"/>
      <c r="AK24" s="42"/>
      <c r="AL24" s="42"/>
      <c r="AM24" s="42"/>
      <c r="AN24" s="42"/>
      <c r="AO24" s="27">
        <f t="shared" si="10"/>
        <v>0</v>
      </c>
      <c r="AW24" s="30">
        <f t="shared" si="12"/>
        <v>0</v>
      </c>
    </row>
    <row r="25" spans="1:49" ht="15" x14ac:dyDescent="0.25">
      <c r="A25" s="89" t="s">
        <v>37</v>
      </c>
      <c r="D25" s="27">
        <f t="shared" si="0"/>
        <v>0</v>
      </c>
      <c r="E25" s="31">
        <f t="shared" si="14"/>
        <v>0</v>
      </c>
      <c r="F25" s="31">
        <f t="shared" si="15"/>
        <v>0</v>
      </c>
      <c r="G25" s="31">
        <f t="shared" si="16"/>
        <v>0</v>
      </c>
      <c r="H25" s="31">
        <f t="shared" si="17"/>
        <v>0</v>
      </c>
      <c r="I25" s="31">
        <f t="shared" si="18"/>
        <v>0</v>
      </c>
      <c r="J25" s="31">
        <f t="shared" si="19"/>
        <v>0</v>
      </c>
      <c r="L25" s="27">
        <f t="shared" si="2"/>
        <v>0</v>
      </c>
      <c r="M25" s="42"/>
      <c r="N25" s="42"/>
      <c r="O25" s="42"/>
      <c r="P25" s="42"/>
      <c r="Q25" s="42"/>
      <c r="R25" s="42"/>
      <c r="S25" s="28">
        <f t="shared" si="4"/>
        <v>0</v>
      </c>
      <c r="U25" s="42"/>
      <c r="V25" s="42"/>
      <c r="W25" s="42"/>
      <c r="X25" s="42"/>
      <c r="Y25" s="42"/>
      <c r="Z25" s="42"/>
      <c r="AA25" s="29">
        <f t="shared" si="6"/>
        <v>0</v>
      </c>
      <c r="AB25" s="42"/>
      <c r="AC25" s="42"/>
      <c r="AD25" s="42"/>
      <c r="AE25" s="42"/>
      <c r="AF25" s="42"/>
      <c r="AG25" s="42"/>
      <c r="AH25" s="27">
        <f t="shared" si="8"/>
        <v>0</v>
      </c>
      <c r="AI25" s="42"/>
      <c r="AJ25" s="42"/>
      <c r="AK25" s="42"/>
      <c r="AL25" s="42"/>
      <c r="AM25" s="42"/>
      <c r="AN25" s="42"/>
      <c r="AO25" s="27">
        <f t="shared" si="10"/>
        <v>0</v>
      </c>
      <c r="AW25" s="30">
        <f t="shared" si="12"/>
        <v>0</v>
      </c>
    </row>
    <row r="26" spans="1:49" ht="15" x14ac:dyDescent="0.25">
      <c r="A26" s="89" t="s">
        <v>38</v>
      </c>
      <c r="D26" s="27">
        <f t="shared" si="0"/>
        <v>0</v>
      </c>
      <c r="E26" s="31">
        <f t="shared" si="14"/>
        <v>0</v>
      </c>
      <c r="F26" s="31">
        <f t="shared" si="15"/>
        <v>0</v>
      </c>
      <c r="G26" s="31">
        <f t="shared" si="16"/>
        <v>0</v>
      </c>
      <c r="H26" s="31">
        <f t="shared" si="17"/>
        <v>0</v>
      </c>
      <c r="I26" s="31">
        <f t="shared" si="18"/>
        <v>0</v>
      </c>
      <c r="J26" s="31">
        <f t="shared" si="19"/>
        <v>0</v>
      </c>
      <c r="L26" s="27">
        <f t="shared" si="2"/>
        <v>0</v>
      </c>
      <c r="M26" s="42"/>
      <c r="N26" s="42"/>
      <c r="O26" s="42"/>
      <c r="P26" s="42"/>
      <c r="Q26" s="42"/>
      <c r="R26" s="42"/>
      <c r="S26" s="28">
        <f t="shared" si="4"/>
        <v>0</v>
      </c>
      <c r="U26" s="42"/>
      <c r="V26" s="42"/>
      <c r="W26" s="42"/>
      <c r="X26" s="42"/>
      <c r="Y26" s="42"/>
      <c r="Z26" s="42"/>
      <c r="AA26" s="29">
        <f t="shared" si="6"/>
        <v>0</v>
      </c>
      <c r="AB26" s="42"/>
      <c r="AC26" s="42"/>
      <c r="AD26" s="42"/>
      <c r="AE26" s="42"/>
      <c r="AF26" s="42"/>
      <c r="AG26" s="42"/>
      <c r="AH26" s="27">
        <f t="shared" si="8"/>
        <v>0</v>
      </c>
      <c r="AI26" s="42"/>
      <c r="AJ26" s="42"/>
      <c r="AK26" s="42"/>
      <c r="AL26" s="42"/>
      <c r="AM26" s="42"/>
      <c r="AN26" s="42"/>
      <c r="AO26" s="27">
        <f t="shared" si="10"/>
        <v>0</v>
      </c>
      <c r="AW26" s="30">
        <f t="shared" si="12"/>
        <v>0</v>
      </c>
    </row>
    <row r="27" spans="1:49" ht="15" x14ac:dyDescent="0.25">
      <c r="A27" s="89" t="s">
        <v>39</v>
      </c>
      <c r="D27" s="27">
        <f t="shared" si="0"/>
        <v>0</v>
      </c>
      <c r="E27" s="31">
        <f t="shared" si="14"/>
        <v>0</v>
      </c>
      <c r="F27" s="31">
        <f t="shared" si="15"/>
        <v>0</v>
      </c>
      <c r="G27" s="31">
        <f t="shared" si="16"/>
        <v>0</v>
      </c>
      <c r="H27" s="31">
        <f t="shared" si="17"/>
        <v>0</v>
      </c>
      <c r="I27" s="31">
        <f t="shared" si="18"/>
        <v>0</v>
      </c>
      <c r="J27" s="31">
        <f t="shared" si="19"/>
        <v>0</v>
      </c>
      <c r="L27" s="27">
        <f t="shared" si="2"/>
        <v>0</v>
      </c>
      <c r="M27" s="42"/>
      <c r="N27" s="42"/>
      <c r="O27" s="42"/>
      <c r="P27" s="42"/>
      <c r="Q27" s="42"/>
      <c r="R27" s="42"/>
      <c r="S27" s="28">
        <f t="shared" si="4"/>
        <v>0</v>
      </c>
      <c r="U27" s="42"/>
      <c r="V27" s="42"/>
      <c r="W27" s="42"/>
      <c r="X27" s="42"/>
      <c r="Y27" s="42"/>
      <c r="Z27" s="42"/>
      <c r="AA27" s="29">
        <f t="shared" si="6"/>
        <v>0</v>
      </c>
      <c r="AB27" s="42"/>
      <c r="AC27" s="42"/>
      <c r="AD27" s="42"/>
      <c r="AE27" s="42"/>
      <c r="AF27" s="42"/>
      <c r="AG27" s="42"/>
      <c r="AH27" s="27">
        <f t="shared" si="8"/>
        <v>0</v>
      </c>
      <c r="AI27" s="42"/>
      <c r="AJ27" s="42"/>
      <c r="AK27" s="42"/>
      <c r="AL27" s="42"/>
      <c r="AM27" s="42"/>
      <c r="AN27" s="42"/>
      <c r="AO27" s="27">
        <f t="shared" si="10"/>
        <v>0</v>
      </c>
      <c r="AW27" s="30">
        <f t="shared" si="12"/>
        <v>0</v>
      </c>
    </row>
    <row r="28" spans="1:49" ht="15" x14ac:dyDescent="0.25">
      <c r="A28" s="89" t="s">
        <v>40</v>
      </c>
      <c r="D28" s="27">
        <f t="shared" si="0"/>
        <v>0</v>
      </c>
      <c r="E28" s="31">
        <f t="shared" si="14"/>
        <v>0</v>
      </c>
      <c r="F28" s="31">
        <f t="shared" si="15"/>
        <v>0</v>
      </c>
      <c r="G28" s="31">
        <f t="shared" si="16"/>
        <v>0</v>
      </c>
      <c r="H28" s="31">
        <f t="shared" si="17"/>
        <v>0</v>
      </c>
      <c r="I28" s="31">
        <f t="shared" si="18"/>
        <v>0</v>
      </c>
      <c r="J28" s="31">
        <f t="shared" si="19"/>
        <v>0</v>
      </c>
      <c r="L28" s="27">
        <f t="shared" si="2"/>
        <v>0</v>
      </c>
      <c r="M28" s="42"/>
      <c r="N28" s="42"/>
      <c r="O28" s="42"/>
      <c r="P28" s="42"/>
      <c r="Q28" s="42"/>
      <c r="R28" s="42"/>
      <c r="S28" s="28">
        <f t="shared" si="4"/>
        <v>0</v>
      </c>
      <c r="U28" s="42"/>
      <c r="V28" s="42"/>
      <c r="W28" s="42"/>
      <c r="X28" s="42"/>
      <c r="Y28" s="42"/>
      <c r="Z28" s="42"/>
      <c r="AA28" s="29">
        <f t="shared" si="6"/>
        <v>0</v>
      </c>
      <c r="AB28" s="42"/>
      <c r="AC28" s="42"/>
      <c r="AD28" s="42"/>
      <c r="AE28" s="42"/>
      <c r="AF28" s="42"/>
      <c r="AG28" s="42"/>
      <c r="AH28" s="27">
        <f t="shared" si="8"/>
        <v>0</v>
      </c>
      <c r="AI28" s="42"/>
      <c r="AJ28" s="42"/>
      <c r="AK28" s="42"/>
      <c r="AL28" s="42"/>
      <c r="AM28" s="42"/>
      <c r="AN28" s="42"/>
      <c r="AO28" s="27">
        <f t="shared" si="10"/>
        <v>0</v>
      </c>
      <c r="AW28" s="30">
        <f t="shared" si="12"/>
        <v>0</v>
      </c>
    </row>
    <row r="29" spans="1:49" ht="15" x14ac:dyDescent="0.25">
      <c r="A29" s="89" t="s">
        <v>41</v>
      </c>
      <c r="D29" s="27">
        <f t="shared" si="0"/>
        <v>0</v>
      </c>
      <c r="E29" s="31">
        <f t="shared" si="14"/>
        <v>0</v>
      </c>
      <c r="F29" s="31">
        <f t="shared" si="15"/>
        <v>0</v>
      </c>
      <c r="G29" s="31">
        <f t="shared" si="16"/>
        <v>0</v>
      </c>
      <c r="H29" s="31">
        <f t="shared" si="17"/>
        <v>0</v>
      </c>
      <c r="I29" s="31">
        <f t="shared" si="18"/>
        <v>0</v>
      </c>
      <c r="J29" s="31">
        <f t="shared" si="19"/>
        <v>0</v>
      </c>
      <c r="L29" s="27">
        <f t="shared" si="2"/>
        <v>0</v>
      </c>
      <c r="M29" s="42"/>
      <c r="N29" s="42"/>
      <c r="O29" s="42"/>
      <c r="P29" s="42"/>
      <c r="Q29" s="42"/>
      <c r="R29" s="42"/>
      <c r="S29" s="28">
        <f t="shared" si="4"/>
        <v>0</v>
      </c>
      <c r="U29" s="42"/>
      <c r="V29" s="42"/>
      <c r="W29" s="42"/>
      <c r="X29" s="42"/>
      <c r="Y29" s="42"/>
      <c r="Z29" s="42"/>
      <c r="AA29" s="29">
        <f t="shared" si="6"/>
        <v>0</v>
      </c>
      <c r="AB29" s="42"/>
      <c r="AC29" s="42"/>
      <c r="AD29" s="42"/>
      <c r="AE29" s="42"/>
      <c r="AF29" s="42"/>
      <c r="AG29" s="42"/>
      <c r="AH29" s="27">
        <f t="shared" si="8"/>
        <v>0</v>
      </c>
      <c r="AI29" s="42"/>
      <c r="AJ29" s="42"/>
      <c r="AK29" s="42"/>
      <c r="AL29" s="42"/>
      <c r="AM29" s="42"/>
      <c r="AN29" s="42"/>
      <c r="AO29" s="27">
        <f t="shared" si="10"/>
        <v>0</v>
      </c>
      <c r="AW29" s="30">
        <f t="shared" si="12"/>
        <v>0</v>
      </c>
    </row>
    <row r="30" spans="1:49" ht="15" x14ac:dyDescent="0.25">
      <c r="A30" s="89" t="s">
        <v>42</v>
      </c>
      <c r="D30" s="27">
        <f t="shared" si="0"/>
        <v>0</v>
      </c>
      <c r="E30" s="31">
        <f t="shared" si="14"/>
        <v>0</v>
      </c>
      <c r="F30" s="31">
        <f t="shared" si="15"/>
        <v>0</v>
      </c>
      <c r="G30" s="31">
        <f t="shared" si="16"/>
        <v>0</v>
      </c>
      <c r="H30" s="31">
        <f t="shared" si="17"/>
        <v>0</v>
      </c>
      <c r="I30" s="31">
        <f t="shared" si="18"/>
        <v>0</v>
      </c>
      <c r="J30" s="31">
        <f t="shared" si="19"/>
        <v>0</v>
      </c>
      <c r="L30" s="27">
        <f t="shared" si="2"/>
        <v>0</v>
      </c>
      <c r="M30" s="42"/>
      <c r="N30" s="42"/>
      <c r="O30" s="42"/>
      <c r="P30" s="42"/>
      <c r="Q30" s="42"/>
      <c r="R30" s="42"/>
      <c r="S30" s="28">
        <f t="shared" si="4"/>
        <v>0</v>
      </c>
      <c r="U30" s="42"/>
      <c r="V30" s="42"/>
      <c r="W30" s="42"/>
      <c r="X30" s="42"/>
      <c r="Y30" s="42"/>
      <c r="Z30" s="42"/>
      <c r="AA30" s="29">
        <f t="shared" si="6"/>
        <v>0</v>
      </c>
      <c r="AB30" s="42"/>
      <c r="AC30" s="42"/>
      <c r="AD30" s="42"/>
      <c r="AE30" s="42"/>
      <c r="AF30" s="42"/>
      <c r="AG30" s="42"/>
      <c r="AH30" s="27">
        <f t="shared" si="8"/>
        <v>0</v>
      </c>
      <c r="AI30" s="42"/>
      <c r="AJ30" s="42"/>
      <c r="AK30" s="42"/>
      <c r="AL30" s="42"/>
      <c r="AM30" s="42"/>
      <c r="AN30" s="42"/>
      <c r="AO30" s="27">
        <f t="shared" si="10"/>
        <v>0</v>
      </c>
      <c r="AW30" s="30">
        <f t="shared" si="12"/>
        <v>0</v>
      </c>
    </row>
    <row r="31" spans="1:49" ht="15" x14ac:dyDescent="0.25">
      <c r="A31" s="89" t="s">
        <v>43</v>
      </c>
      <c r="D31" s="27">
        <f t="shared" si="0"/>
        <v>0</v>
      </c>
      <c r="E31" s="31">
        <f t="shared" si="14"/>
        <v>0</v>
      </c>
      <c r="F31" s="31">
        <f t="shared" si="15"/>
        <v>0</v>
      </c>
      <c r="G31" s="31">
        <f t="shared" si="16"/>
        <v>0</v>
      </c>
      <c r="H31" s="31">
        <f t="shared" si="17"/>
        <v>0</v>
      </c>
      <c r="I31" s="31">
        <f t="shared" si="18"/>
        <v>0</v>
      </c>
      <c r="J31" s="31">
        <f t="shared" si="19"/>
        <v>0</v>
      </c>
      <c r="L31" s="27">
        <f t="shared" si="2"/>
        <v>0</v>
      </c>
      <c r="M31" s="42"/>
      <c r="N31" s="42"/>
      <c r="O31" s="42"/>
      <c r="P31" s="42"/>
      <c r="Q31" s="42"/>
      <c r="R31" s="42"/>
      <c r="S31" s="28">
        <f t="shared" si="4"/>
        <v>0</v>
      </c>
      <c r="U31" s="42"/>
      <c r="V31" s="42"/>
      <c r="W31" s="42"/>
      <c r="X31" s="42"/>
      <c r="Y31" s="42"/>
      <c r="Z31" s="42"/>
      <c r="AA31" s="29">
        <f t="shared" si="6"/>
        <v>0</v>
      </c>
      <c r="AB31" s="42"/>
      <c r="AC31" s="42"/>
      <c r="AD31" s="42"/>
      <c r="AE31" s="42"/>
      <c r="AF31" s="42"/>
      <c r="AG31" s="42"/>
      <c r="AH31" s="27">
        <f t="shared" si="8"/>
        <v>0</v>
      </c>
      <c r="AI31" s="42"/>
      <c r="AJ31" s="42"/>
      <c r="AK31" s="42"/>
      <c r="AL31" s="42"/>
      <c r="AM31" s="42"/>
      <c r="AN31" s="42"/>
      <c r="AO31" s="27">
        <f t="shared" si="10"/>
        <v>0</v>
      </c>
      <c r="AW31" s="30">
        <f t="shared" si="12"/>
        <v>0</v>
      </c>
    </row>
    <row r="32" spans="1:49" ht="15" x14ac:dyDescent="0.25">
      <c r="A32" s="89" t="s">
        <v>44</v>
      </c>
      <c r="D32" s="27">
        <f t="shared" si="0"/>
        <v>0</v>
      </c>
      <c r="E32" s="31">
        <f t="shared" si="14"/>
        <v>0</v>
      </c>
      <c r="F32" s="31">
        <f t="shared" si="15"/>
        <v>0</v>
      </c>
      <c r="G32" s="31">
        <f t="shared" si="16"/>
        <v>0</v>
      </c>
      <c r="H32" s="31">
        <f t="shared" si="17"/>
        <v>0</v>
      </c>
      <c r="I32" s="31">
        <f t="shared" si="18"/>
        <v>0</v>
      </c>
      <c r="J32" s="31">
        <f t="shared" si="19"/>
        <v>0</v>
      </c>
      <c r="L32" s="27">
        <f t="shared" si="2"/>
        <v>0</v>
      </c>
      <c r="M32" s="42"/>
      <c r="N32" s="42"/>
      <c r="O32" s="42"/>
      <c r="P32" s="42"/>
      <c r="Q32" s="42"/>
      <c r="R32" s="42"/>
      <c r="S32" s="28">
        <f t="shared" si="4"/>
        <v>0</v>
      </c>
      <c r="U32" s="42"/>
      <c r="V32" s="42"/>
      <c r="W32" s="42"/>
      <c r="X32" s="42"/>
      <c r="Y32" s="42"/>
      <c r="Z32" s="42"/>
      <c r="AA32" s="29">
        <f t="shared" si="6"/>
        <v>0</v>
      </c>
      <c r="AB32" s="42"/>
      <c r="AC32" s="42"/>
      <c r="AD32" s="42"/>
      <c r="AE32" s="42"/>
      <c r="AF32" s="42"/>
      <c r="AG32" s="42"/>
      <c r="AH32" s="27">
        <f t="shared" si="8"/>
        <v>0</v>
      </c>
      <c r="AI32" s="42"/>
      <c r="AJ32" s="42"/>
      <c r="AK32" s="42"/>
      <c r="AL32" s="42"/>
      <c r="AM32" s="42"/>
      <c r="AN32" s="42"/>
      <c r="AO32" s="27">
        <f t="shared" si="10"/>
        <v>0</v>
      </c>
      <c r="AW32" s="30">
        <f t="shared" si="12"/>
        <v>0</v>
      </c>
    </row>
    <row r="33" spans="1:49" ht="15" x14ac:dyDescent="0.25">
      <c r="A33" s="89" t="s">
        <v>45</v>
      </c>
      <c r="D33" s="27">
        <f t="shared" si="0"/>
        <v>0</v>
      </c>
      <c r="E33" s="31">
        <f t="shared" si="14"/>
        <v>0</v>
      </c>
      <c r="F33" s="31">
        <f t="shared" si="15"/>
        <v>0</v>
      </c>
      <c r="G33" s="31">
        <f t="shared" si="16"/>
        <v>0</v>
      </c>
      <c r="H33" s="31">
        <f t="shared" si="17"/>
        <v>0</v>
      </c>
      <c r="I33" s="31">
        <f t="shared" si="18"/>
        <v>0</v>
      </c>
      <c r="J33" s="31">
        <f t="shared" si="19"/>
        <v>0</v>
      </c>
      <c r="L33" s="27">
        <f t="shared" si="2"/>
        <v>0</v>
      </c>
      <c r="M33" s="42"/>
      <c r="N33" s="42"/>
      <c r="O33" s="42"/>
      <c r="P33" s="42"/>
      <c r="Q33" s="42"/>
      <c r="R33" s="42"/>
      <c r="S33" s="28">
        <f t="shared" si="4"/>
        <v>0</v>
      </c>
      <c r="U33" s="42"/>
      <c r="V33" s="42"/>
      <c r="W33" s="42"/>
      <c r="X33" s="42"/>
      <c r="Y33" s="42"/>
      <c r="Z33" s="42"/>
      <c r="AA33" s="29">
        <f t="shared" si="6"/>
        <v>0</v>
      </c>
      <c r="AB33" s="42"/>
      <c r="AC33" s="42"/>
      <c r="AD33" s="42"/>
      <c r="AE33" s="42"/>
      <c r="AF33" s="42"/>
      <c r="AG33" s="42"/>
      <c r="AH33" s="27">
        <f t="shared" si="8"/>
        <v>0</v>
      </c>
      <c r="AI33" s="42"/>
      <c r="AJ33" s="42"/>
      <c r="AK33" s="42"/>
      <c r="AL33" s="42"/>
      <c r="AM33" s="42"/>
      <c r="AN33" s="42"/>
      <c r="AO33" s="27">
        <f t="shared" si="10"/>
        <v>0</v>
      </c>
      <c r="AW33" s="30">
        <f t="shared" si="12"/>
        <v>0</v>
      </c>
    </row>
    <row r="34" spans="1:49" ht="15" x14ac:dyDescent="0.25">
      <c r="A34" s="89" t="s">
        <v>46</v>
      </c>
      <c r="D34" s="27">
        <f t="shared" si="0"/>
        <v>0</v>
      </c>
      <c r="E34" s="31">
        <f t="shared" si="14"/>
        <v>0</v>
      </c>
      <c r="F34" s="31">
        <f t="shared" si="15"/>
        <v>0</v>
      </c>
      <c r="G34" s="31">
        <f t="shared" si="16"/>
        <v>0</v>
      </c>
      <c r="H34" s="31">
        <f t="shared" si="17"/>
        <v>0</v>
      </c>
      <c r="I34" s="31">
        <f t="shared" si="18"/>
        <v>0</v>
      </c>
      <c r="J34" s="31">
        <f t="shared" si="19"/>
        <v>0</v>
      </c>
      <c r="L34" s="27">
        <f t="shared" si="2"/>
        <v>0</v>
      </c>
      <c r="M34" s="42"/>
      <c r="N34" s="42"/>
      <c r="O34" s="42"/>
      <c r="P34" s="42"/>
      <c r="Q34" s="42"/>
      <c r="R34" s="42"/>
      <c r="S34" s="28">
        <f t="shared" ref="S34" si="20">SUM(M34:R34)</f>
        <v>0</v>
      </c>
      <c r="U34" s="42"/>
      <c r="V34" s="42"/>
      <c r="W34" s="42"/>
      <c r="X34" s="42"/>
      <c r="Y34" s="42"/>
      <c r="Z34" s="42"/>
      <c r="AA34" s="29">
        <f t="shared" ref="AA34" si="21">SUM(U34:Z34)</f>
        <v>0</v>
      </c>
      <c r="AB34" s="42"/>
      <c r="AC34" s="42"/>
      <c r="AD34" s="42"/>
      <c r="AE34" s="42"/>
      <c r="AF34" s="42"/>
      <c r="AG34" s="42"/>
      <c r="AH34" s="27">
        <f t="shared" ref="AH34" si="22">SUM(AB34:AG34)</f>
        <v>0</v>
      </c>
      <c r="AI34" s="42"/>
      <c r="AJ34" s="42"/>
      <c r="AK34" s="42"/>
      <c r="AL34" s="42"/>
      <c r="AM34" s="42"/>
      <c r="AN34" s="42"/>
      <c r="AO34" s="27">
        <f t="shared" ref="AO34" si="23">SUM(AI34:AN34)</f>
        <v>0</v>
      </c>
      <c r="AW34" s="30">
        <f t="shared" ref="AW34" si="24">AH34+AO34</f>
        <v>0</v>
      </c>
    </row>
  </sheetData>
  <mergeCells count="1">
    <mergeCell ref="B1:D1"/>
  </mergeCells>
  <conditionalFormatting sqref="AZ6">
    <cfRule type="cellIs" dxfId="0" priority="1" operator="notEqual">
      <formula>0</formula>
    </cfRule>
  </conditionalFormatting>
  <hyperlinks>
    <hyperlink ref="P2" r:id="rId1" xr:uid="{10D4FF25-22D0-4B35-BD82-CE50281FDB01}"/>
    <hyperlink ref="P3" r:id="rId2" xr:uid="{07BAE7A6-236F-445C-A92D-36AEC43F5253}"/>
  </hyperlinks>
  <pageMargins left="0.70866141732283472" right="0.70866141732283472" top="0.74803149606299213" bottom="0.74803149606299213" header="0.31496062992125984" footer="0.31496062992125984"/>
  <pageSetup paperSize="9" scale="30" orientation="landscape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D4663-44D3-4759-8411-AE003D28C38D}">
  <dimension ref="A1:BE59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baseColWidth="10" defaultColWidth="11" defaultRowHeight="12.75" x14ac:dyDescent="0.2"/>
  <cols>
    <col min="1" max="1" width="20.625" style="12" customWidth="1"/>
    <col min="2" max="25" width="8.625" style="12" customWidth="1"/>
    <col min="26" max="16384" width="11" style="12"/>
  </cols>
  <sheetData>
    <row r="1" spans="1:57" s="7" customFormat="1" ht="18" customHeight="1" x14ac:dyDescent="0.2">
      <c r="A1" s="2" t="s">
        <v>88</v>
      </c>
      <c r="B1" s="41" t="e">
        <f>#REF!</f>
        <v>#REF!</v>
      </c>
      <c r="M1" s="34"/>
      <c r="N1" s="38"/>
      <c r="O1" s="34"/>
      <c r="Z1" s="9"/>
      <c r="AA1" s="6"/>
      <c r="AB1" s="34"/>
      <c r="AC1" s="38"/>
      <c r="AD1" s="34"/>
      <c r="AE1" s="40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6"/>
      <c r="AZ1" s="6"/>
      <c r="BA1" s="6"/>
      <c r="BB1" s="6"/>
      <c r="BD1" s="12"/>
    </row>
    <row r="2" spans="1:57" s="8" customFormat="1" ht="39.950000000000003" customHeight="1" x14ac:dyDescent="0.2">
      <c r="A2" s="10" t="s">
        <v>106</v>
      </c>
      <c r="B2" s="10"/>
      <c r="C2" s="10"/>
      <c r="D2" s="10"/>
      <c r="E2" s="10"/>
      <c r="F2" s="10"/>
      <c r="G2" s="10"/>
      <c r="H2" s="10"/>
      <c r="I2" s="10"/>
      <c r="J2" s="10"/>
      <c r="K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35"/>
      <c r="AA2" s="39"/>
      <c r="AB2" s="35"/>
      <c r="AD2" s="38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6"/>
      <c r="AT2" s="6"/>
      <c r="AU2" s="6"/>
      <c r="AV2" s="6"/>
      <c r="AW2" s="6"/>
      <c r="AX2" s="9"/>
      <c r="AY2" s="6"/>
      <c r="AZ2" s="6"/>
      <c r="BA2" s="6"/>
      <c r="BB2" s="6"/>
      <c r="BD2" s="12"/>
    </row>
    <row r="3" spans="1:57" s="6" customFormat="1" x14ac:dyDescent="0.2">
      <c r="A3" s="1" t="str">
        <f>'OLD-Source t-628-CH-2024'!A3</f>
        <v>Source : Export STAT-BL du</v>
      </c>
      <c r="C3" s="98" t="s">
        <v>126</v>
      </c>
      <c r="G3" s="97" t="s">
        <v>127</v>
      </c>
      <c r="O3" s="38"/>
      <c r="Z3" s="9"/>
      <c r="AA3" s="39"/>
      <c r="AD3" s="38"/>
      <c r="AG3" s="9"/>
      <c r="AJ3" s="9"/>
      <c r="AX3" s="9"/>
      <c r="BD3" s="12"/>
    </row>
    <row r="4" spans="1:57" s="6" customFormat="1" ht="24.95" customHeight="1" x14ac:dyDescent="0.2">
      <c r="A4" s="1"/>
      <c r="L4" s="88"/>
      <c r="O4" s="38"/>
      <c r="Z4" s="9"/>
      <c r="AA4" s="39"/>
      <c r="AD4" s="38"/>
      <c r="AG4" s="9"/>
      <c r="AJ4" s="9"/>
      <c r="AX4" s="9"/>
      <c r="BD4" s="12"/>
    </row>
    <row r="5" spans="1:57" x14ac:dyDescent="0.2">
      <c r="B5" s="88" t="s">
        <v>84</v>
      </c>
      <c r="AC5" s="13"/>
      <c r="AF5" s="6"/>
      <c r="AJ5" s="13"/>
    </row>
    <row r="6" spans="1:57" ht="20.25" x14ac:dyDescent="0.2">
      <c r="A6" s="87"/>
      <c r="B6" s="39" t="s">
        <v>85</v>
      </c>
      <c r="C6" s="35"/>
      <c r="D6" s="8"/>
      <c r="E6" s="38" t="s">
        <v>103</v>
      </c>
      <c r="AC6" s="13"/>
      <c r="AJ6" s="13"/>
    </row>
    <row r="7" spans="1:57" ht="20.25" x14ac:dyDescent="0.2">
      <c r="B7" s="5" t="s">
        <v>107</v>
      </c>
      <c r="L7" s="39"/>
      <c r="M7" s="35"/>
      <c r="N7" s="8"/>
      <c r="O7" s="38"/>
      <c r="AC7" s="13"/>
      <c r="AJ7" s="13"/>
    </row>
    <row r="8" spans="1:57" x14ac:dyDescent="0.2">
      <c r="C8" s="13"/>
      <c r="I8" s="13"/>
      <c r="P8" s="13"/>
      <c r="W8" s="13"/>
      <c r="AC8" s="13"/>
      <c r="AJ8" s="13"/>
      <c r="AQ8" s="13"/>
      <c r="AX8" s="13"/>
      <c r="AY8" s="13"/>
      <c r="AZ8" s="13"/>
      <c r="BA8" s="13"/>
      <c r="BB8" s="13"/>
      <c r="BC8" s="13"/>
      <c r="BD8" s="13"/>
      <c r="BE8" s="13"/>
    </row>
    <row r="9" spans="1:57" ht="15" x14ac:dyDescent="0.25">
      <c r="A9" s="100" t="e">
        <f>$B$1</f>
        <v>#REF!</v>
      </c>
      <c r="B9" s="91" t="s">
        <v>9</v>
      </c>
      <c r="C9" s="92"/>
      <c r="D9" s="92"/>
      <c r="E9" s="92"/>
      <c r="F9" s="92"/>
      <c r="G9" s="92"/>
      <c r="H9" s="93" t="s">
        <v>10</v>
      </c>
      <c r="I9" s="94"/>
      <c r="J9" s="94"/>
      <c r="K9" s="94"/>
      <c r="L9" s="94"/>
      <c r="M9" s="94"/>
      <c r="N9" s="95" t="s">
        <v>11</v>
      </c>
      <c r="O9" s="96"/>
      <c r="P9" s="96"/>
      <c r="Q9" s="96"/>
      <c r="R9" s="96"/>
      <c r="S9" s="96"/>
      <c r="T9" s="95" t="s">
        <v>12</v>
      </c>
      <c r="U9" s="96"/>
      <c r="V9" s="96"/>
      <c r="W9" s="96"/>
      <c r="X9" s="96"/>
      <c r="Y9" s="96"/>
    </row>
    <row r="10" spans="1:57" ht="15" x14ac:dyDescent="0.25">
      <c r="B10" s="89" t="s">
        <v>1</v>
      </c>
      <c r="C10" s="89" t="s">
        <v>2</v>
      </c>
      <c r="D10" s="89" t="s">
        <v>3</v>
      </c>
      <c r="E10" s="89" t="s">
        <v>4</v>
      </c>
      <c r="F10" s="89" t="s">
        <v>5</v>
      </c>
      <c r="G10" s="89" t="s">
        <v>6</v>
      </c>
      <c r="H10" s="89" t="s">
        <v>1</v>
      </c>
      <c r="I10" s="89" t="s">
        <v>2</v>
      </c>
      <c r="J10" s="89" t="s">
        <v>3</v>
      </c>
      <c r="K10" s="89" t="s">
        <v>4</v>
      </c>
      <c r="L10" s="89" t="s">
        <v>5</v>
      </c>
      <c r="M10" s="89" t="s">
        <v>6</v>
      </c>
      <c r="N10" s="89" t="s">
        <v>1</v>
      </c>
      <c r="O10" s="89" t="s">
        <v>2</v>
      </c>
      <c r="P10" s="89" t="s">
        <v>3</v>
      </c>
      <c r="Q10" s="89" t="s">
        <v>4</v>
      </c>
      <c r="R10" s="89" t="s">
        <v>5</v>
      </c>
      <c r="S10" s="89" t="s">
        <v>6</v>
      </c>
      <c r="T10" s="89" t="s">
        <v>1</v>
      </c>
      <c r="U10" s="89" t="s">
        <v>2</v>
      </c>
      <c r="V10" s="89" t="s">
        <v>3</v>
      </c>
      <c r="W10" s="89" t="s">
        <v>4</v>
      </c>
      <c r="X10" s="89" t="s">
        <v>5</v>
      </c>
      <c r="Y10" s="89" t="s">
        <v>6</v>
      </c>
    </row>
    <row r="11" spans="1:57" s="13" customFormat="1" ht="15" x14ac:dyDescent="0.25">
      <c r="A11" s="89" t="s">
        <v>21</v>
      </c>
      <c r="B11" s="27">
        <f>SUM(B12:B37)</f>
        <v>0</v>
      </c>
      <c r="C11" s="27">
        <f t="shared" ref="C11:Y11" si="0">SUM(C12:C37)</f>
        <v>0</v>
      </c>
      <c r="D11" s="27">
        <f t="shared" si="0"/>
        <v>0</v>
      </c>
      <c r="E11" s="27">
        <f t="shared" si="0"/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27">
        <f t="shared" si="0"/>
        <v>0</v>
      </c>
      <c r="O11" s="27">
        <f t="shared" si="0"/>
        <v>0</v>
      </c>
      <c r="P11" s="27">
        <f t="shared" si="0"/>
        <v>0</v>
      </c>
      <c r="Q11" s="27">
        <f t="shared" si="0"/>
        <v>0</v>
      </c>
      <c r="R11" s="27">
        <f t="shared" si="0"/>
        <v>0</v>
      </c>
      <c r="S11" s="27">
        <f t="shared" si="0"/>
        <v>0</v>
      </c>
      <c r="T11" s="27">
        <f t="shared" si="0"/>
        <v>0</v>
      </c>
      <c r="U11" s="27">
        <f t="shared" si="0"/>
        <v>0</v>
      </c>
      <c r="V11" s="27">
        <f t="shared" si="0"/>
        <v>0</v>
      </c>
      <c r="W11" s="27">
        <f t="shared" si="0"/>
        <v>0</v>
      </c>
      <c r="X11" s="27">
        <f t="shared" si="0"/>
        <v>0</v>
      </c>
      <c r="Y11" s="27">
        <f t="shared" si="0"/>
        <v>0</v>
      </c>
    </row>
    <row r="12" spans="1:57" ht="15" x14ac:dyDescent="0.25">
      <c r="A12" s="89" t="s">
        <v>22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57" ht="15" x14ac:dyDescent="0.25">
      <c r="A13" s="89" t="s">
        <v>23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57" ht="15" x14ac:dyDescent="0.25">
      <c r="A14" s="89" t="s">
        <v>24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57" ht="15" x14ac:dyDescent="0.25">
      <c r="A15" s="89" t="s">
        <v>25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57" ht="15" x14ac:dyDescent="0.25">
      <c r="A16" s="89" t="s">
        <v>26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" x14ac:dyDescent="0.25">
      <c r="A17" s="89" t="s">
        <v>27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" x14ac:dyDescent="0.25">
      <c r="A18" s="89" t="s">
        <v>7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" x14ac:dyDescent="0.25">
      <c r="A19" s="89" t="s">
        <v>28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" x14ac:dyDescent="0.25">
      <c r="A20" s="89" t="s">
        <v>29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15" x14ac:dyDescent="0.25">
      <c r="A21" s="89" t="s">
        <v>30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15" x14ac:dyDescent="0.25">
      <c r="A22" s="89" t="s">
        <v>31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" x14ac:dyDescent="0.25">
      <c r="A23" s="89" t="s">
        <v>32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15" x14ac:dyDescent="0.25">
      <c r="A24" s="89" t="s">
        <v>33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ht="15" x14ac:dyDescent="0.25">
      <c r="A25" s="89" t="s">
        <v>34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ht="15" x14ac:dyDescent="0.25">
      <c r="A26" s="89" t="s">
        <v>35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5" x14ac:dyDescent="0.25">
      <c r="A27" s="90" t="s">
        <v>36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15" x14ac:dyDescent="0.25">
      <c r="A28" s="89" t="s">
        <v>37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5" x14ac:dyDescent="0.25">
      <c r="A29" s="89" t="s">
        <v>38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15" x14ac:dyDescent="0.25">
      <c r="A30" s="89" t="s">
        <v>39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ht="15" x14ac:dyDescent="0.25">
      <c r="A31" s="89" t="s">
        <v>40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15" x14ac:dyDescent="0.25">
      <c r="A32" s="89" t="s">
        <v>41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ht="15" x14ac:dyDescent="0.25">
      <c r="A33" s="89" t="s">
        <v>42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ht="15" x14ac:dyDescent="0.25">
      <c r="A34" s="89" t="s">
        <v>43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5" x14ac:dyDescent="0.25">
      <c r="A35" s="89" t="s">
        <v>44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15" x14ac:dyDescent="0.25">
      <c r="A36" s="89" t="s">
        <v>45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5" x14ac:dyDescent="0.25">
      <c r="A37" s="89" t="s">
        <v>46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40" spans="1:25" x14ac:dyDescent="0.2">
      <c r="A40" s="12" t="s">
        <v>110</v>
      </c>
    </row>
    <row r="41" spans="1:25" x14ac:dyDescent="0.2">
      <c r="A41" s="12" t="s">
        <v>111</v>
      </c>
    </row>
    <row r="42" spans="1:25" x14ac:dyDescent="0.2">
      <c r="A42" s="12" t="s">
        <v>112</v>
      </c>
    </row>
    <row r="43" spans="1:25" x14ac:dyDescent="0.2">
      <c r="A43" s="12" t="s">
        <v>113</v>
      </c>
    </row>
    <row r="44" spans="1:25" x14ac:dyDescent="0.2">
      <c r="A44" s="12" t="s">
        <v>114</v>
      </c>
    </row>
    <row r="46" spans="1:25" x14ac:dyDescent="0.2">
      <c r="A46" s="12" t="s">
        <v>47</v>
      </c>
    </row>
    <row r="47" spans="1:25" x14ac:dyDescent="0.2">
      <c r="A47" s="99" t="s">
        <v>109</v>
      </c>
    </row>
    <row r="49" spans="1:1" x14ac:dyDescent="0.2">
      <c r="A49" s="12" t="s">
        <v>104</v>
      </c>
    </row>
    <row r="50" spans="1:1" x14ac:dyDescent="0.2">
      <c r="A50" s="12" t="s">
        <v>105</v>
      </c>
    </row>
    <row r="52" spans="1:1" x14ac:dyDescent="0.2">
      <c r="A52" s="12" t="s">
        <v>115</v>
      </c>
    </row>
    <row r="53" spans="1:1" x14ac:dyDescent="0.2">
      <c r="A53" s="12" t="s">
        <v>116</v>
      </c>
    </row>
    <row r="55" spans="1:1" x14ac:dyDescent="0.2">
      <c r="A55" s="12" t="s">
        <v>117</v>
      </c>
    </row>
    <row r="56" spans="1:1" x14ac:dyDescent="0.2">
      <c r="A56" s="12" t="s">
        <v>118</v>
      </c>
    </row>
    <row r="58" spans="1:1" x14ac:dyDescent="0.2">
      <c r="A58" s="12" t="s">
        <v>119</v>
      </c>
    </row>
    <row r="59" spans="1:1" x14ac:dyDescent="0.2">
      <c r="A59" s="12" t="s">
        <v>120</v>
      </c>
    </row>
  </sheetData>
  <hyperlinks>
    <hyperlink ref="E6" r:id="rId1" xr:uid="{B6EA1811-6F22-42E8-956D-9931B800AC8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te628</vt:lpstr>
      <vt:lpstr>Signes - Zeichen</vt:lpstr>
      <vt:lpstr>OLD-Source t-628-CH-2024</vt:lpstr>
      <vt:lpstr>OLD-Export-CH-2024 STAT-TAB</vt:lpstr>
      <vt:lpstr>'te628'!Zone_d_impression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CIEF</dc:creator>
  <cp:lastModifiedBy>Tille Marie-Hélène</cp:lastModifiedBy>
  <cp:lastPrinted>2024-09-25T06:04:03Z</cp:lastPrinted>
  <dcterms:created xsi:type="dcterms:W3CDTF">2002-09-21T07:36:32Z</dcterms:created>
  <dcterms:modified xsi:type="dcterms:W3CDTF">2025-09-26T05:10:13Z</dcterms:modified>
</cp:coreProperties>
</file>