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Nouveau formulaire SPoCo 2021\Lotos\"/>
    </mc:Choice>
  </mc:AlternateContent>
  <xr:revisionPtr revIDLastSave="0" documentId="8_{C82B077B-2570-411C-9D44-3BF51F962C01}" xr6:coauthVersionLast="47" xr6:coauthVersionMax="47" xr10:uidLastSave="{00000000-0000-0000-0000-000000000000}"/>
  <bookViews>
    <workbookView xWindow="-28920" yWindow="-120" windowWidth="29040" windowHeight="15840" xr2:uid="{66D41C39-AA0E-4AE3-B2E0-18725C4C1D1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16" i="1"/>
  <c r="D14" i="1"/>
  <c r="D13" i="1"/>
  <c r="D12" i="1"/>
  <c r="D11" i="1"/>
  <c r="D10" i="1"/>
  <c r="B9" i="1"/>
  <c r="B15" i="1" s="1"/>
  <c r="B17" i="1" s="1"/>
  <c r="B21" i="1" s="1"/>
  <c r="D8" i="1"/>
  <c r="B7" i="1"/>
  <c r="D7" i="1" s="1"/>
  <c r="D9" i="1" l="1"/>
  <c r="D15" i="1" s="1"/>
  <c r="D23" i="1" s="1"/>
</calcChain>
</file>

<file path=xl/sharedStrings.xml><?xml version="1.0" encoding="utf-8"?>
<sst xmlns="http://schemas.openxmlformats.org/spreadsheetml/2006/main" count="20" uniqueCount="17">
  <si>
    <t>CHF</t>
  </si>
  <si>
    <t>Quine</t>
  </si>
  <si>
    <t>Double Quine</t>
  </si>
  <si>
    <t>Calcul pour demande d'autorisation</t>
  </si>
  <si>
    <t xml:space="preserve">Plan de redistribution des lots </t>
  </si>
  <si>
    <t>RÉSUMÉ</t>
  </si>
  <si>
    <t>Nombre de séries</t>
  </si>
  <si>
    <t>Lot de consolation de la quine</t>
  </si>
  <si>
    <t>Lot de consolation de la double-quine</t>
  </si>
  <si>
    <t>Carton</t>
  </si>
  <si>
    <t>Lot de consolation du carton (2x)</t>
  </si>
  <si>
    <t>Lots</t>
  </si>
  <si>
    <t>./. lots, susceptibles d'être distribués à une carte déjà gagnante(0.5%)</t>
  </si>
  <si>
    <t>Nombre de lots pour le calcul du ratio</t>
  </si>
  <si>
    <t xml:space="preserve">Vente de cartons max. </t>
  </si>
  <si>
    <t>Ratio de cartons gagnants</t>
  </si>
  <si>
    <t>Bénéfice brut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</si>
</sst>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43" fontId="4" fillId="0" borderId="0" xfId="1" applyFont="1" applyFill="1" applyBorder="1"/>
    <xf numFmtId="164" fontId="4" fillId="0" borderId="0" xfId="0" applyNumberFormat="1" applyFont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43" fontId="4" fillId="0" borderId="1" xfId="1" applyFont="1" applyFill="1" applyBorder="1"/>
    <xf numFmtId="164" fontId="4" fillId="0" borderId="1" xfId="0" applyNumberFormat="1" applyFont="1" applyBorder="1" applyAlignment="1">
      <alignment horizontal="right"/>
    </xf>
    <xf numFmtId="43" fontId="4" fillId="0" borderId="0" xfId="1" applyFont="1" applyFill="1"/>
    <xf numFmtId="43" fontId="6" fillId="0" borderId="0" xfId="1" applyFont="1" applyFill="1"/>
    <xf numFmtId="164" fontId="6" fillId="0" borderId="0" xfId="0" applyNumberFormat="1" applyFont="1"/>
    <xf numFmtId="0" fontId="5" fillId="3" borderId="0" xfId="0" applyFont="1" applyFill="1" applyAlignment="1">
      <alignment wrapText="1"/>
    </xf>
    <xf numFmtId="164" fontId="6" fillId="0" borderId="0" xfId="0" applyNumberFormat="1" applyFont="1" applyAlignment="1">
      <alignment horizontal="right"/>
    </xf>
    <xf numFmtId="0" fontId="6" fillId="3" borderId="0" xfId="0" applyFont="1" applyFill="1" applyAlignment="1">
      <alignment wrapText="1"/>
    </xf>
    <xf numFmtId="0" fontId="7" fillId="0" borderId="0" xfId="0" applyFont="1" applyAlignment="1">
      <alignment wrapText="1"/>
    </xf>
    <xf numFmtId="43" fontId="6" fillId="0" borderId="0" xfId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43" fontId="4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992E-1DD4-4240-BE9F-ED5D4F0101D6}">
  <dimension ref="A1:D23"/>
  <sheetViews>
    <sheetView tabSelected="1" workbookViewId="0">
      <selection activeCell="C27" sqref="C27"/>
    </sheetView>
  </sheetViews>
  <sheetFormatPr baseColWidth="10" defaultRowHeight="15" x14ac:dyDescent="0.25"/>
  <cols>
    <col min="1" max="1" width="43.7109375" customWidth="1"/>
    <col min="3" max="3" width="19.5703125" customWidth="1"/>
    <col min="4" max="4" width="19.140625" customWidth="1"/>
  </cols>
  <sheetData>
    <row r="1" spans="1:4" ht="18" x14ac:dyDescent="0.25">
      <c r="A1" s="25" t="s">
        <v>3</v>
      </c>
      <c r="B1" s="25"/>
      <c r="C1" s="25"/>
      <c r="D1" s="25"/>
    </row>
    <row r="2" spans="1:4" x14ac:dyDescent="0.25">
      <c r="A2" s="26" t="s">
        <v>4</v>
      </c>
      <c r="B2" s="26"/>
      <c r="C2" s="26"/>
      <c r="D2" s="26"/>
    </row>
    <row r="3" spans="1:4" x14ac:dyDescent="0.25">
      <c r="A3" s="1"/>
      <c r="B3" s="1"/>
      <c r="C3" s="1"/>
      <c r="D3" s="1"/>
    </row>
    <row r="4" spans="1:4" ht="18" x14ac:dyDescent="0.25">
      <c r="A4" s="2" t="s">
        <v>5</v>
      </c>
      <c r="B4" s="3"/>
      <c r="C4" s="3"/>
      <c r="D4" s="3"/>
    </row>
    <row r="5" spans="1:4" x14ac:dyDescent="0.25">
      <c r="A5" s="4" t="s">
        <v>6</v>
      </c>
      <c r="B5" s="5">
        <v>25</v>
      </c>
      <c r="C5" s="3"/>
      <c r="D5" s="6"/>
    </row>
    <row r="6" spans="1:4" x14ac:dyDescent="0.25">
      <c r="A6" s="7"/>
      <c r="B6" s="3"/>
      <c r="C6" s="6" t="s">
        <v>0</v>
      </c>
      <c r="D6" s="6" t="s">
        <v>0</v>
      </c>
    </row>
    <row r="7" spans="1:4" x14ac:dyDescent="0.25">
      <c r="A7" s="7" t="s">
        <v>1</v>
      </c>
      <c r="B7" s="3">
        <f>B5</f>
        <v>25</v>
      </c>
      <c r="C7" s="8">
        <v>40</v>
      </c>
      <c r="D7" s="9">
        <f>C7*B7</f>
        <v>1000</v>
      </c>
    </row>
    <row r="8" spans="1:4" x14ac:dyDescent="0.25">
      <c r="A8" s="10" t="s">
        <v>7</v>
      </c>
      <c r="B8" s="11">
        <v>25</v>
      </c>
      <c r="C8" s="12">
        <v>10</v>
      </c>
      <c r="D8" s="13">
        <f>C8*B8</f>
        <v>250</v>
      </c>
    </row>
    <row r="9" spans="1:4" x14ac:dyDescent="0.25">
      <c r="A9" s="7" t="s">
        <v>2</v>
      </c>
      <c r="B9" s="3">
        <f>B5</f>
        <v>25</v>
      </c>
      <c r="C9" s="8">
        <v>60</v>
      </c>
      <c r="D9" s="9">
        <f t="shared" ref="D9:D14" si="0">C9*B9</f>
        <v>1500</v>
      </c>
    </row>
    <row r="10" spans="1:4" x14ac:dyDescent="0.25">
      <c r="A10" s="10" t="s">
        <v>8</v>
      </c>
      <c r="B10" s="11">
        <v>25</v>
      </c>
      <c r="C10" s="12">
        <v>10</v>
      </c>
      <c r="D10" s="13">
        <f>C10*B10</f>
        <v>250</v>
      </c>
    </row>
    <row r="11" spans="1:4" x14ac:dyDescent="0.25">
      <c r="A11" s="7" t="s">
        <v>9</v>
      </c>
      <c r="B11" s="3">
        <v>20</v>
      </c>
      <c r="C11" s="14">
        <v>120</v>
      </c>
      <c r="D11" s="9">
        <f t="shared" si="0"/>
        <v>2400</v>
      </c>
    </row>
    <row r="12" spans="1:4" x14ac:dyDescent="0.25">
      <c r="A12" s="7"/>
      <c r="B12" s="3">
        <v>4</v>
      </c>
      <c r="C12" s="14">
        <v>500</v>
      </c>
      <c r="D12" s="9">
        <f t="shared" si="0"/>
        <v>2000</v>
      </c>
    </row>
    <row r="13" spans="1:4" x14ac:dyDescent="0.25">
      <c r="A13" s="7"/>
      <c r="B13" s="3">
        <v>1</v>
      </c>
      <c r="C13" s="14">
        <v>800</v>
      </c>
      <c r="D13" s="9">
        <f t="shared" si="0"/>
        <v>800</v>
      </c>
    </row>
    <row r="14" spans="1:4" x14ac:dyDescent="0.25">
      <c r="A14" s="10" t="s">
        <v>10</v>
      </c>
      <c r="B14" s="11">
        <v>50</v>
      </c>
      <c r="C14" s="12">
        <v>10</v>
      </c>
      <c r="D14" s="13">
        <f t="shared" si="0"/>
        <v>500</v>
      </c>
    </row>
    <row r="15" spans="1:4" x14ac:dyDescent="0.25">
      <c r="A15" s="4" t="s">
        <v>11</v>
      </c>
      <c r="B15" s="5">
        <f>SUM(B7:B14)</f>
        <v>175</v>
      </c>
      <c r="C15" s="15"/>
      <c r="D15" s="16">
        <f>SUM(D7:D14)</f>
        <v>8700</v>
      </c>
    </row>
    <row r="16" spans="1:4" ht="48" customHeight="1" x14ac:dyDescent="0.25">
      <c r="A16" s="17" t="s">
        <v>12</v>
      </c>
      <c r="B16" s="5">
        <f>-ROUND(B19*0.005,0)</f>
        <v>-8</v>
      </c>
      <c r="C16" s="15"/>
      <c r="D16" s="18"/>
    </row>
    <row r="17" spans="1:4" ht="36.75" customHeight="1" x14ac:dyDescent="0.25">
      <c r="A17" s="19" t="s">
        <v>13</v>
      </c>
      <c r="B17" s="5">
        <f>B15+B16</f>
        <v>167</v>
      </c>
      <c r="C17" s="15"/>
      <c r="D17" s="18"/>
    </row>
    <row r="18" spans="1:4" x14ac:dyDescent="0.25">
      <c r="A18" s="20"/>
      <c r="B18" s="5"/>
      <c r="C18" s="21" t="s">
        <v>0</v>
      </c>
      <c r="D18" s="22" t="s">
        <v>0</v>
      </c>
    </row>
    <row r="19" spans="1:4" x14ac:dyDescent="0.25">
      <c r="A19" s="4" t="s">
        <v>14</v>
      </c>
      <c r="B19" s="5">
        <v>1669</v>
      </c>
      <c r="C19" s="15">
        <v>10</v>
      </c>
      <c r="D19" s="18">
        <f>B19*C19</f>
        <v>16690</v>
      </c>
    </row>
    <row r="20" spans="1:4" x14ac:dyDescent="0.25">
      <c r="A20" s="7"/>
      <c r="B20" s="3"/>
      <c r="C20" s="3"/>
      <c r="D20" s="3"/>
    </row>
    <row r="21" spans="1:4" x14ac:dyDescent="0.25">
      <c r="A21" s="4" t="s">
        <v>15</v>
      </c>
      <c r="B21" s="23">
        <f>B17/B19*100</f>
        <v>10.005991611743559</v>
      </c>
      <c r="C21" s="15"/>
      <c r="D21" s="18"/>
    </row>
    <row r="22" spans="1:4" x14ac:dyDescent="0.25">
      <c r="A22" s="7"/>
      <c r="B22" s="24"/>
      <c r="C22" s="3"/>
      <c r="D22" s="3"/>
    </row>
    <row r="23" spans="1:4" x14ac:dyDescent="0.25">
      <c r="A23" s="4" t="s">
        <v>16</v>
      </c>
      <c r="B23" s="5"/>
      <c r="C23" s="5"/>
      <c r="D23" s="16">
        <f>D19-D15</f>
        <v>7990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Music Elmin</dc:creator>
  <cp:lastModifiedBy>Capozzolo Elisabeth</cp:lastModifiedBy>
  <dcterms:created xsi:type="dcterms:W3CDTF">2023-01-19T08:26:58Z</dcterms:created>
  <dcterms:modified xsi:type="dcterms:W3CDTF">2023-01-19T12:25:39Z</dcterms:modified>
</cp:coreProperties>
</file>