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heretS04\Desktop\"/>
    </mc:Choice>
  </mc:AlternateContent>
  <bookViews>
    <workbookView xWindow="240" yWindow="15" windowWidth="15480" windowHeight="1164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E25" i="1" l="1"/>
  <c r="E35" i="1" s="1"/>
  <c r="E26" i="1"/>
  <c r="E27" i="1"/>
  <c r="E28" i="1"/>
  <c r="E29" i="1"/>
  <c r="E30" i="1"/>
  <c r="E31" i="1"/>
  <c r="E32" i="1"/>
  <c r="E33" i="1"/>
  <c r="F25" i="1"/>
  <c r="F26" i="1"/>
  <c r="F27" i="1"/>
  <c r="F28" i="1"/>
  <c r="F35" i="1" s="1"/>
  <c r="F29" i="1"/>
  <c r="F30" i="1"/>
  <c r="F31" i="1"/>
  <c r="F32" i="1"/>
  <c r="F33" i="1"/>
  <c r="G25" i="1"/>
  <c r="G26" i="1"/>
  <c r="G27" i="1"/>
  <c r="G35" i="1" s="1"/>
  <c r="G28" i="1"/>
  <c r="G29" i="1"/>
  <c r="G30" i="1"/>
  <c r="G31" i="1"/>
  <c r="G32" i="1"/>
  <c r="G33" i="1"/>
  <c r="H25" i="1"/>
  <c r="H35" i="1" s="1"/>
  <c r="H26" i="1"/>
  <c r="H27" i="1"/>
  <c r="H28" i="1"/>
  <c r="H29" i="1"/>
  <c r="H30" i="1"/>
  <c r="H31" i="1"/>
  <c r="H32" i="1"/>
  <c r="H33" i="1"/>
  <c r="I25" i="1"/>
  <c r="I35" i="1" s="1"/>
  <c r="I26" i="1"/>
  <c r="I27" i="1"/>
  <c r="I28" i="1"/>
  <c r="I29" i="1"/>
  <c r="I30" i="1"/>
  <c r="I31" i="1"/>
  <c r="I32" i="1"/>
  <c r="I33" i="1"/>
  <c r="J25" i="1"/>
  <c r="J26" i="1"/>
  <c r="J27" i="1"/>
  <c r="J28" i="1"/>
  <c r="J35" i="1" s="1"/>
  <c r="J29" i="1"/>
  <c r="J30" i="1"/>
  <c r="J31" i="1"/>
  <c r="J32" i="1"/>
  <c r="J33" i="1"/>
  <c r="K25" i="1"/>
  <c r="K26" i="1"/>
  <c r="K27" i="1"/>
  <c r="K35" i="1" s="1"/>
  <c r="K28" i="1"/>
  <c r="K29" i="1"/>
  <c r="K30" i="1"/>
  <c r="K31" i="1"/>
  <c r="K32" i="1"/>
  <c r="K33" i="1"/>
  <c r="L25" i="1"/>
  <c r="L35" i="1" s="1"/>
  <c r="L26" i="1"/>
  <c r="L27" i="1"/>
  <c r="L28" i="1"/>
  <c r="L29" i="1"/>
  <c r="L30" i="1"/>
  <c r="L31" i="1"/>
  <c r="L32" i="1"/>
  <c r="L33" i="1"/>
  <c r="M25" i="1"/>
  <c r="M26" i="1"/>
  <c r="M27" i="1"/>
  <c r="M28" i="1"/>
  <c r="M29" i="1"/>
  <c r="M30" i="1"/>
  <c r="M35" i="1" s="1"/>
  <c r="M31" i="1"/>
  <c r="M32" i="1"/>
  <c r="M33" i="1"/>
  <c r="N25" i="1"/>
  <c r="N26" i="1"/>
  <c r="N27" i="1"/>
  <c r="N28" i="1"/>
  <c r="N35" i="1" s="1"/>
  <c r="N29" i="1"/>
  <c r="N30" i="1"/>
  <c r="N31" i="1"/>
  <c r="N32" i="1"/>
  <c r="N33" i="1"/>
  <c r="R38" i="1"/>
  <c r="R10" i="1"/>
  <c r="S10" i="1"/>
  <c r="R11" i="1"/>
  <c r="S11" i="1"/>
  <c r="R12" i="1"/>
  <c r="R20" i="1" s="1"/>
  <c r="S12" i="1"/>
  <c r="R13" i="1"/>
  <c r="S13" i="1" s="1"/>
  <c r="R14" i="1"/>
  <c r="S14" i="1"/>
  <c r="R15" i="1"/>
  <c r="S15" i="1"/>
  <c r="R16" i="1"/>
  <c r="S16" i="1"/>
  <c r="R17" i="1"/>
  <c r="S17" i="1" s="1"/>
  <c r="R18" i="1"/>
  <c r="S18" i="1"/>
  <c r="N20" i="1"/>
  <c r="M20" i="1"/>
  <c r="L20" i="1"/>
  <c r="K20" i="1"/>
  <c r="J20" i="1"/>
  <c r="I20" i="1"/>
  <c r="H20" i="1"/>
  <c r="G20" i="1"/>
  <c r="F20" i="1"/>
  <c r="E20" i="1"/>
  <c r="C20" i="1"/>
  <c r="S20" i="1" l="1"/>
  <c r="R35" i="1"/>
  <c r="R40" i="1" s="1"/>
  <c r="H43" i="1" l="1"/>
  <c r="H46" i="1" s="1"/>
  <c r="K43" i="1"/>
  <c r="K46" i="1" s="1"/>
  <c r="J43" i="1"/>
  <c r="J46" i="1" s="1"/>
  <c r="F43" i="1"/>
  <c r="F46" i="1" s="1"/>
  <c r="N43" i="1"/>
  <c r="N46" i="1" s="1"/>
  <c r="I43" i="1"/>
  <c r="I46" i="1" s="1"/>
  <c r="L43" i="1"/>
  <c r="L46" i="1" s="1"/>
  <c r="G43" i="1"/>
  <c r="G46" i="1" s="1"/>
  <c r="E43" i="1"/>
  <c r="M43" i="1"/>
  <c r="M46" i="1" s="1"/>
  <c r="E46" i="1" l="1"/>
  <c r="R43" i="1"/>
  <c r="R46" i="1" l="1"/>
  <c r="E49" i="1"/>
  <c r="F49" i="1" s="1"/>
  <c r="G49" i="1" s="1"/>
  <c r="H49" i="1" s="1"/>
  <c r="I49" i="1" s="1"/>
  <c r="J49" i="1" s="1"/>
  <c r="K49" i="1" s="1"/>
  <c r="L49" i="1" s="1"/>
  <c r="M49" i="1" s="1"/>
  <c r="N49" i="1" s="1"/>
  <c r="E48" i="1" s="1"/>
  <c r="F48" i="1" l="1"/>
  <c r="G48" i="1" s="1"/>
  <c r="H48" i="1" s="1"/>
  <c r="I48" i="1" s="1"/>
  <c r="J48" i="1" s="1"/>
  <c r="K48" i="1" s="1"/>
  <c r="L48" i="1" s="1"/>
  <c r="M48" i="1" s="1"/>
  <c r="N48" i="1" s="1"/>
  <c r="R48" i="1"/>
</calcChain>
</file>

<file path=xl/sharedStrings.xml><?xml version="1.0" encoding="utf-8"?>
<sst xmlns="http://schemas.openxmlformats.org/spreadsheetml/2006/main" count="47" uniqueCount="44">
  <si>
    <t>1. Données de base et quantité d'eau de lavage</t>
  </si>
  <si>
    <t>Evaluez ici le nombre de lavages de votre pulvérisateur. Ceci est très important pour le calcul du dimensionnement de l'installation.</t>
  </si>
  <si>
    <t>Le plus simple consiste à noter le nombre de lavages par mois. Si une intervention concerne 3 parcelles par exemple, ou si</t>
  </si>
  <si>
    <t xml:space="preserve">  le rinçage au champ est considéré comme suffisant (notamment après application de fongicides) pas de lavage nécessaire, ou éventuellement un seul.</t>
  </si>
  <si>
    <t>*Option: on peut aussi inscrire le nombre d'interventions et définir un facteur correspondant au nombre moyen de lavages par intervention.</t>
  </si>
  <si>
    <t>Eau par lavage</t>
  </si>
  <si>
    <t>Janv./ Fév.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</si>
  <si>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</si>
  <si>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</si>
  <si>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</si>
  <si>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</si>
  <si>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</si>
  <si>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</si>
  <si>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</si>
  <si>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</si>
  <si>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Nov. / Déc.</t>
  </si>
  <si>
    <t>Facteur (option)*</t>
  </si>
  <si>
    <t>Traitements</t>
  </si>
  <si>
    <t>Lavages</t>
  </si>
  <si>
    <t>Litres</t>
  </si>
  <si>
    <t>Nombre de lavages (ou de traitements*) par mois</t>
  </si>
  <si>
    <t>Orge</t>
  </si>
  <si>
    <t>Blé</t>
  </si>
  <si>
    <t>Maïs</t>
  </si>
  <si>
    <t>Betteraves</t>
  </si>
  <si>
    <t>Pommes de terre</t>
  </si>
  <si>
    <t>Colza</t>
  </si>
  <si>
    <t>Vigne, Verger</t>
  </si>
  <si>
    <t>Légumes</t>
  </si>
  <si>
    <t>Autres</t>
  </si>
  <si>
    <t>Ø</t>
  </si>
  <si>
    <r>
      <t xml:space="preserve">2. Dimensionnement de l'installation </t>
    </r>
    <r>
      <rPr>
        <b/>
        <sz val="10"/>
        <color theme="1"/>
        <rFont val="Arial"/>
        <family val="2"/>
      </rPr>
      <t>(calculation automatique)</t>
    </r>
  </si>
  <si>
    <t>Quantité d'eau de lavage (litres)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</si>
  <si>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/ année</t>
    </r>
  </si>
  <si>
    <r>
      <t>Evaporation moyenne (selon données météo) (litres/m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</si>
  <si>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/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/ année</t>
    </r>
  </si>
  <si>
    <t>surface d'évaporation, y.c. 25% de réserve:</t>
  </si>
  <si>
    <r>
      <t>m</t>
    </r>
    <r>
      <rPr>
        <vertAlign val="superscript"/>
        <sz val="11"/>
        <color theme="1"/>
        <rFont val="Arial"/>
        <family val="2"/>
      </rPr>
      <t>2</t>
    </r>
  </si>
  <si>
    <t>Evaporation moyenne sur l'installation de traitement (biobed) (litres)</t>
  </si>
  <si>
    <t>Différence entre eau de lavage prévisible et évaporation (litres)</t>
  </si>
  <si>
    <t>Différence</t>
  </si>
  <si>
    <t>Volume cuve</t>
  </si>
  <si>
    <t>Volume restant cuve</t>
  </si>
  <si>
    <t>nécessaire: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</si>
</sst>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22"/>
      <color theme="1"/>
      <name val="Arial"/>
      <family val="2"/>
    </font>
    <font>
      <sz val="11"/>
      <color theme="0" tint="-0.34998626667073579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3F3F3F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5" fillId="0" borderId="0" xfId="4" applyBorder="1" applyAlignment="1">
      <alignment horizontal="center"/>
    </xf>
    <xf numFmtId="14" fontId="5" fillId="0" borderId="0" xfId="4" applyNumberFormat="1" applyBorder="1" applyAlignment="1">
      <alignment horizontal="center"/>
    </xf>
    <xf numFmtId="0" fontId="1" fillId="0" borderId="0" xfId="0" applyFont="1" applyAlignment="1">
      <alignment textRotation="45"/>
    </xf>
    <xf numFmtId="0" fontId="7" fillId="0" borderId="0" xfId="0" applyFont="1" applyAlignment="1">
      <alignment textRotation="90"/>
    </xf>
    <xf numFmtId="0" fontId="0" fillId="0" borderId="0" xfId="0" applyAlignment="1">
      <alignment textRotation="90"/>
    </xf>
    <xf numFmtId="0" fontId="0" fillId="0" borderId="0" xfId="0" applyFill="1" applyAlignment="1">
      <alignment textRotation="45"/>
    </xf>
    <xf numFmtId="0" fontId="8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3" fontId="2" fillId="2" borderId="1" xfId="1" applyNumberFormat="1" applyProtection="1">
      <protection locked="0"/>
    </xf>
    <xf numFmtId="0" fontId="2" fillId="2" borderId="1" xfId="1" applyProtection="1">
      <protection locked="0"/>
    </xf>
    <xf numFmtId="4" fontId="2" fillId="2" borderId="1" xfId="1" applyNumberFormat="1" applyProtection="1">
      <protection locked="0"/>
    </xf>
    <xf numFmtId="1" fontId="3" fillId="3" borderId="2" xfId="2" applyNumberFormat="1"/>
    <xf numFmtId="0" fontId="3" fillId="3" borderId="2" xfId="2"/>
    <xf numFmtId="0" fontId="3" fillId="3" borderId="2" xfId="2" applyAlignment="1">
      <alignment horizontal="left"/>
    </xf>
    <xf numFmtId="3" fontId="3" fillId="0" borderId="2" xfId="2" applyNumberFormat="1" applyFill="1"/>
    <xf numFmtId="0" fontId="8" fillId="0" borderId="0" xfId="0" applyFont="1"/>
    <xf numFmtId="0" fontId="4" fillId="3" borderId="1" xfId="3"/>
    <xf numFmtId="3" fontId="3" fillId="3" borderId="2" xfId="2" applyNumberFormat="1"/>
    <xf numFmtId="3" fontId="0" fillId="0" borderId="0" xfId="0" applyNumberFormat="1"/>
    <xf numFmtId="164" fontId="10" fillId="3" borderId="4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" fontId="0" fillId="0" borderId="0" xfId="0" applyNumberFormat="1"/>
    <xf numFmtId="1" fontId="13" fillId="0" borderId="5" xfId="0" applyNumberFormat="1" applyFont="1" applyFill="1" applyBorder="1"/>
    <xf numFmtId="1" fontId="0" fillId="0" borderId="0" xfId="0" applyNumberFormat="1" applyFill="1"/>
    <xf numFmtId="0" fontId="0" fillId="0" borderId="4" xfId="0" applyBorder="1" applyAlignment="1">
      <alignment vertical="center"/>
    </xf>
    <xf numFmtId="0" fontId="0" fillId="0" borderId="0" xfId="0" applyAlignment="1">
      <alignment vertical="center" textRotation="90"/>
    </xf>
    <xf numFmtId="165" fontId="3" fillId="4" borderId="4" xfId="2" applyNumberFormat="1" applyFill="1" applyBorder="1" applyAlignment="1">
      <alignment vertical="center"/>
    </xf>
    <xf numFmtId="0" fontId="0" fillId="0" borderId="0" xfId="0" applyFont="1" applyAlignment="1">
      <alignment vertical="center"/>
    </xf>
    <xf numFmtId="3" fontId="0" fillId="0" borderId="5" xfId="0" applyNumberFormat="1" applyBorder="1"/>
    <xf numFmtId="0" fontId="0" fillId="0" borderId="0" xfId="0" applyFill="1"/>
    <xf numFmtId="164" fontId="14" fillId="0" borderId="4" xfId="0" applyNumberFormat="1" applyFont="1" applyFill="1" applyBorder="1" applyAlignment="1">
      <alignment vertical="center"/>
    </xf>
    <xf numFmtId="1" fontId="0" fillId="0" borderId="5" xfId="0" applyNumberFormat="1" applyBorder="1"/>
    <xf numFmtId="3" fontId="0" fillId="0" borderId="0" xfId="0" applyNumberFormat="1" applyAlignment="1">
      <alignment vertical="center"/>
    </xf>
    <xf numFmtId="0" fontId="8" fillId="0" borderId="0" xfId="0" applyFont="1" applyFill="1"/>
    <xf numFmtId="1" fontId="8" fillId="0" borderId="5" xfId="0" applyNumberFormat="1" applyFont="1" applyBorder="1"/>
    <xf numFmtId="1" fontId="8" fillId="0" borderId="6" xfId="0" applyNumberFormat="1" applyFont="1" applyBorder="1"/>
    <xf numFmtId="0" fontId="8" fillId="0" borderId="7" xfId="0" applyFont="1" applyBorder="1"/>
    <xf numFmtId="0" fontId="8" fillId="0" borderId="0" xfId="0" applyFont="1" applyBorder="1"/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5">
    <cellStyle name="Calcul" xfId="3" builtinId="22"/>
    <cellStyle name="Entrée" xfId="1" builtinId="20"/>
    <cellStyle name="Normal" xfId="0" builtinId="0"/>
    <cellStyle name="Sortie" xfId="2" builtinId="21"/>
    <cellStyle name="Texte explicatif" xfId="4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abSelected="1" topLeftCell="A34" zoomScaleNormal="100" zoomScalePageLayoutView="110" workbookViewId="0">
      <selection activeCell="G38" sqref="G38"/>
    </sheetView>
  </sheetViews>
  <sheetFormatPr baseColWidth="10" defaultRowHeight="12.75" x14ac:dyDescent="0.2"/>
  <cols>
    <col min="1" max="16384" width="11.42578125" style="1"/>
  </cols>
  <sheetData>
    <row r="1" spans="1:21" ht="15" x14ac:dyDescent="0.25">
      <c r="A1"/>
      <c r="B1" s="2"/>
      <c r="C1"/>
      <c r="D1"/>
      <c r="E1"/>
      <c r="F1"/>
      <c r="G1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3"/>
      <c r="T1" s="3"/>
      <c r="U1"/>
    </row>
    <row r="2" spans="1:21" ht="27.7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U2" s="43"/>
    </row>
    <row r="3" spans="1:21" ht="15" x14ac:dyDescent="0.25">
      <c r="A3"/>
      <c r="B3" s="2"/>
      <c r="C3"/>
      <c r="D3"/>
      <c r="E3"/>
      <c r="F3"/>
      <c r="G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3"/>
      <c r="T3" s="3"/>
      <c r="U3"/>
    </row>
    <row r="4" spans="1:21" ht="15" x14ac:dyDescent="0.25">
      <c r="A4" t="s">
        <v>1</v>
      </c>
      <c r="B4" s="2"/>
      <c r="C4"/>
      <c r="D4"/>
      <c r="E4"/>
      <c r="F4"/>
      <c r="G4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3"/>
      <c r="T4" s="3"/>
      <c r="U4"/>
    </row>
    <row r="5" spans="1:21" ht="15" x14ac:dyDescent="0.25">
      <c r="A5" t="s">
        <v>2</v>
      </c>
      <c r="B5" s="2"/>
      <c r="C5"/>
      <c r="D5"/>
      <c r="E5"/>
      <c r="F5"/>
      <c r="G5"/>
      <c r="H5" s="3"/>
      <c r="I5" s="3"/>
      <c r="J5" s="3"/>
      <c r="K5" s="3"/>
      <c r="L5" s="3"/>
      <c r="M5" s="3"/>
      <c r="N5" s="3"/>
      <c r="O5" s="3"/>
      <c r="P5" s="3"/>
      <c r="Q5" s="3"/>
      <c r="R5" s="4"/>
      <c r="S5" s="3"/>
      <c r="T5" s="3"/>
      <c r="U5"/>
    </row>
    <row r="6" spans="1:21" ht="15" x14ac:dyDescent="0.25">
      <c r="A6" t="s">
        <v>3</v>
      </c>
      <c r="B6" s="2"/>
      <c r="C6"/>
      <c r="D6"/>
      <c r="E6"/>
      <c r="F6"/>
      <c r="G6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3"/>
      <c r="T6" s="3"/>
      <c r="U6"/>
    </row>
    <row r="7" spans="1:21" ht="15" x14ac:dyDescent="0.25">
      <c r="A7" t="s">
        <v>4</v>
      </c>
      <c r="B7" s="2"/>
      <c r="C7"/>
      <c r="D7"/>
      <c r="E7"/>
      <c r="F7"/>
      <c r="G7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3"/>
      <c r="T7" s="3"/>
      <c r="U7"/>
    </row>
    <row r="8" spans="1:21" ht="69.75" x14ac:dyDescent="0.25">
      <c r="A8"/>
      <c r="B8"/>
      <c r="C8" s="5" t="s">
        <v>5</v>
      </c>
      <c r="D8"/>
      <c r="E8" s="6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7" t="s">
        <v>14</v>
      </c>
      <c r="N8" s="6" t="s">
        <v>15</v>
      </c>
      <c r="O8" s="7"/>
      <c r="P8" s="8" t="s">
        <v>16</v>
      </c>
      <c r="Q8" s="7"/>
      <c r="R8" s="7" t="s">
        <v>17</v>
      </c>
      <c r="S8" s="7" t="s">
        <v>18</v>
      </c>
      <c r="T8"/>
      <c r="U8"/>
    </row>
    <row r="9" spans="1:21" ht="15" x14ac:dyDescent="0.25">
      <c r="A9"/>
      <c r="B9" s="9"/>
      <c r="C9" t="s">
        <v>19</v>
      </c>
      <c r="D9"/>
      <c r="E9" t="s">
        <v>20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5" x14ac:dyDescent="0.25">
      <c r="A10" s="10" t="s">
        <v>21</v>
      </c>
      <c r="B10"/>
      <c r="C10" s="11">
        <v>250</v>
      </c>
      <c r="D10"/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/>
      <c r="P10" s="13">
        <v>1</v>
      </c>
      <c r="Q10"/>
      <c r="R10" s="14">
        <f t="shared" ref="R10:R18" si="0">SUM(E10:N10)</f>
        <v>0</v>
      </c>
      <c r="S10" s="15">
        <f t="shared" ref="S10:S18" si="1">R10*P10</f>
        <v>0</v>
      </c>
      <c r="T10"/>
      <c r="U10"/>
    </row>
    <row r="11" spans="1:21" ht="15" x14ac:dyDescent="0.25">
      <c r="A11" s="10" t="s">
        <v>22</v>
      </c>
      <c r="B11"/>
      <c r="C11" s="11">
        <v>250</v>
      </c>
      <c r="D11"/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/>
      <c r="P11" s="13">
        <v>1</v>
      </c>
      <c r="Q11"/>
      <c r="R11" s="14">
        <f t="shared" si="0"/>
        <v>0</v>
      </c>
      <c r="S11" s="15">
        <f t="shared" si="1"/>
        <v>0</v>
      </c>
      <c r="T11"/>
      <c r="U11"/>
    </row>
    <row r="12" spans="1:21" ht="15" x14ac:dyDescent="0.25">
      <c r="A12" s="10" t="s">
        <v>23</v>
      </c>
      <c r="B12"/>
      <c r="C12" s="11">
        <v>250</v>
      </c>
      <c r="D12"/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/>
      <c r="P12" s="13">
        <v>1</v>
      </c>
      <c r="Q12"/>
      <c r="R12" s="14">
        <f t="shared" si="0"/>
        <v>0</v>
      </c>
      <c r="S12" s="15">
        <f t="shared" si="1"/>
        <v>0</v>
      </c>
      <c r="T12"/>
      <c r="U12"/>
    </row>
    <row r="13" spans="1:21" ht="15" x14ac:dyDescent="0.25">
      <c r="A13" s="10" t="s">
        <v>24</v>
      </c>
      <c r="B13"/>
      <c r="C13" s="11">
        <v>250</v>
      </c>
      <c r="D13"/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/>
      <c r="P13" s="13">
        <v>1</v>
      </c>
      <c r="Q13"/>
      <c r="R13" s="14">
        <f t="shared" si="0"/>
        <v>0</v>
      </c>
      <c r="S13" s="15">
        <f t="shared" si="1"/>
        <v>0</v>
      </c>
      <c r="T13"/>
      <c r="U13"/>
    </row>
    <row r="14" spans="1:21" ht="15" x14ac:dyDescent="0.25">
      <c r="A14" s="10" t="s">
        <v>25</v>
      </c>
      <c r="B14"/>
      <c r="C14" s="11">
        <v>250</v>
      </c>
      <c r="D14"/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/>
      <c r="P14" s="13">
        <v>1</v>
      </c>
      <c r="Q14"/>
      <c r="R14" s="14">
        <f t="shared" si="0"/>
        <v>0</v>
      </c>
      <c r="S14" s="15">
        <f t="shared" si="1"/>
        <v>0</v>
      </c>
      <c r="T14"/>
      <c r="U14"/>
    </row>
    <row r="15" spans="1:21" ht="15" x14ac:dyDescent="0.25">
      <c r="A15" s="10" t="s">
        <v>26</v>
      </c>
      <c r="B15"/>
      <c r="C15" s="11">
        <v>250</v>
      </c>
      <c r="D15"/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/>
      <c r="P15" s="13">
        <v>1</v>
      </c>
      <c r="Q15"/>
      <c r="R15" s="14">
        <f t="shared" si="0"/>
        <v>0</v>
      </c>
      <c r="S15" s="15">
        <f t="shared" si="1"/>
        <v>0</v>
      </c>
      <c r="T15"/>
      <c r="U15"/>
    </row>
    <row r="16" spans="1:21" ht="15" x14ac:dyDescent="0.25">
      <c r="A16" s="10" t="s">
        <v>27</v>
      </c>
      <c r="B16"/>
      <c r="C16" s="11">
        <v>250</v>
      </c>
      <c r="D16"/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/>
      <c r="P16" s="13">
        <v>1</v>
      </c>
      <c r="Q16"/>
      <c r="R16" s="14">
        <f t="shared" si="0"/>
        <v>0</v>
      </c>
      <c r="S16" s="15">
        <f t="shared" si="1"/>
        <v>0</v>
      </c>
      <c r="T16"/>
      <c r="U16"/>
    </row>
    <row r="17" spans="1:21" ht="15" x14ac:dyDescent="0.25">
      <c r="A17" s="10" t="s">
        <v>28</v>
      </c>
      <c r="B17"/>
      <c r="C17" s="11">
        <v>250</v>
      </c>
      <c r="D17"/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/>
      <c r="P17" s="13">
        <v>1</v>
      </c>
      <c r="Q17"/>
      <c r="R17" s="14">
        <f t="shared" si="0"/>
        <v>0</v>
      </c>
      <c r="S17" s="15">
        <f t="shared" si="1"/>
        <v>0</v>
      </c>
      <c r="T17"/>
      <c r="U17"/>
    </row>
    <row r="18" spans="1:21" ht="15" x14ac:dyDescent="0.25">
      <c r="A18" s="10" t="s">
        <v>29</v>
      </c>
      <c r="B18"/>
      <c r="C18" s="11">
        <v>250</v>
      </c>
      <c r="D18"/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/>
      <c r="P18" s="13">
        <v>1</v>
      </c>
      <c r="Q18"/>
      <c r="R18" s="14">
        <f t="shared" si="0"/>
        <v>0</v>
      </c>
      <c r="S18" s="15">
        <f t="shared" si="1"/>
        <v>0</v>
      </c>
      <c r="T18"/>
      <c r="U18"/>
    </row>
    <row r="19" spans="1:21" ht="15" x14ac:dyDescent="0.25">
      <c r="A19"/>
      <c r="B19"/>
      <c r="C19" s="2"/>
      <c r="D19"/>
      <c r="E19"/>
      <c r="F19"/>
      <c r="G19"/>
      <c r="H19"/>
      <c r="I19" s="2"/>
      <c r="J19" s="2"/>
      <c r="K19" s="2"/>
      <c r="L19"/>
      <c r="M19"/>
      <c r="N19"/>
      <c r="O19"/>
      <c r="P19"/>
      <c r="Q19"/>
      <c r="R19"/>
      <c r="S19"/>
      <c r="T19"/>
      <c r="U19"/>
    </row>
    <row r="20" spans="1:21" ht="15" x14ac:dyDescent="0.25">
      <c r="A20"/>
      <c r="B20" s="16"/>
      <c r="C20" s="17">
        <f>AVERAGE(C10:C18)</f>
        <v>250</v>
      </c>
      <c r="D20" t="s">
        <v>30</v>
      </c>
      <c r="E20" s="15">
        <f t="shared" ref="E20:N20" si="2">SUM(E10:E18)</f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5">
        <f t="shared" si="2"/>
        <v>0</v>
      </c>
      <c r="J20" s="15">
        <f t="shared" si="2"/>
        <v>0</v>
      </c>
      <c r="K20" s="15">
        <f t="shared" si="2"/>
        <v>0</v>
      </c>
      <c r="L20" s="15">
        <f t="shared" si="2"/>
        <v>0</v>
      </c>
      <c r="M20" s="15">
        <f t="shared" si="2"/>
        <v>0</v>
      </c>
      <c r="N20" s="15">
        <f t="shared" si="2"/>
        <v>0</v>
      </c>
      <c r="O20"/>
      <c r="P20"/>
      <c r="Q20"/>
      <c r="R20" s="14">
        <f>SUM(R10:R18)</f>
        <v>0</v>
      </c>
      <c r="S20" s="15">
        <f>SUM(S10:S18)</f>
        <v>0</v>
      </c>
      <c r="T20"/>
      <c r="U20"/>
    </row>
    <row r="21" spans="1:21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7.75" x14ac:dyDescent="0.4">
      <c r="A22" s="42" t="s">
        <v>31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/>
      <c r="U22"/>
    </row>
    <row r="23" spans="1:21" ht="15" x14ac:dyDescent="0.25">
      <c r="A23"/>
      <c r="B23" s="2"/>
      <c r="C23" s="18"/>
      <c r="D23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/>
      <c r="P23"/>
      <c r="Q23"/>
      <c r="R23" s="18"/>
      <c r="S23" s="18"/>
      <c r="T23"/>
      <c r="U23"/>
    </row>
    <row r="24" spans="1:21" ht="15" x14ac:dyDescent="0.25">
      <c r="A24" t="s">
        <v>32</v>
      </c>
      <c r="B24" s="2"/>
      <c r="C24" s="18"/>
      <c r="D2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/>
      <c r="P24"/>
      <c r="Q24"/>
      <c r="R24" s="18"/>
      <c r="S24"/>
      <c r="T24"/>
      <c r="U24"/>
    </row>
    <row r="25" spans="1:21" ht="15" x14ac:dyDescent="0.25">
      <c r="A25"/>
      <c r="B25" s="2"/>
      <c r="C25" s="19"/>
      <c r="D25"/>
      <c r="E25" s="19">
        <f t="shared" ref="E25:N33" si="3">E10*$P10*$C10</f>
        <v>0</v>
      </c>
      <c r="F25" s="19">
        <f t="shared" si="3"/>
        <v>0</v>
      </c>
      <c r="G25" s="19">
        <f t="shared" si="3"/>
        <v>0</v>
      </c>
      <c r="H25" s="19">
        <f t="shared" si="3"/>
        <v>0</v>
      </c>
      <c r="I25" s="19">
        <f t="shared" si="3"/>
        <v>0</v>
      </c>
      <c r="J25" s="19">
        <f t="shared" si="3"/>
        <v>0</v>
      </c>
      <c r="K25" s="19">
        <f t="shared" si="3"/>
        <v>0</v>
      </c>
      <c r="L25" s="19">
        <f t="shared" si="3"/>
        <v>0</v>
      </c>
      <c r="M25" s="19">
        <f t="shared" si="3"/>
        <v>0</v>
      </c>
      <c r="N25" s="19">
        <f t="shared" si="3"/>
        <v>0</v>
      </c>
      <c r="O25"/>
      <c r="P25"/>
      <c r="Q25"/>
      <c r="R25" s="18"/>
      <c r="S25"/>
      <c r="T25"/>
      <c r="U25"/>
    </row>
    <row r="26" spans="1:21" ht="15" x14ac:dyDescent="0.25">
      <c r="A26"/>
      <c r="B26" s="2"/>
      <c r="C26" s="19"/>
      <c r="D26"/>
      <c r="E26" s="19">
        <f t="shared" si="3"/>
        <v>0</v>
      </c>
      <c r="F26" s="19">
        <f t="shared" si="3"/>
        <v>0</v>
      </c>
      <c r="G26" s="19">
        <f t="shared" si="3"/>
        <v>0</v>
      </c>
      <c r="H26" s="19">
        <f t="shared" si="3"/>
        <v>0</v>
      </c>
      <c r="I26" s="19">
        <f t="shared" si="3"/>
        <v>0</v>
      </c>
      <c r="J26" s="19">
        <f t="shared" si="3"/>
        <v>0</v>
      </c>
      <c r="K26" s="19">
        <f t="shared" si="3"/>
        <v>0</v>
      </c>
      <c r="L26" s="19">
        <f t="shared" si="3"/>
        <v>0</v>
      </c>
      <c r="M26" s="19">
        <f t="shared" si="3"/>
        <v>0</v>
      </c>
      <c r="N26" s="19">
        <f t="shared" si="3"/>
        <v>0</v>
      </c>
      <c r="O26"/>
      <c r="P26"/>
      <c r="Q26"/>
      <c r="R26" s="18"/>
      <c r="S26"/>
      <c r="T26"/>
      <c r="U26"/>
    </row>
    <row r="27" spans="1:21" ht="15" x14ac:dyDescent="0.25">
      <c r="A27"/>
      <c r="B27" s="2"/>
      <c r="C27" s="19"/>
      <c r="D27"/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  <c r="L27" s="19">
        <f t="shared" si="3"/>
        <v>0</v>
      </c>
      <c r="M27" s="19">
        <f t="shared" si="3"/>
        <v>0</v>
      </c>
      <c r="N27" s="19">
        <f t="shared" si="3"/>
        <v>0</v>
      </c>
      <c r="O27"/>
      <c r="P27"/>
      <c r="Q27"/>
      <c r="R27" s="18"/>
      <c r="S27"/>
      <c r="T27"/>
      <c r="U27"/>
    </row>
    <row r="28" spans="1:21" ht="15" x14ac:dyDescent="0.25">
      <c r="A28"/>
      <c r="B28" s="2"/>
      <c r="C28" s="19"/>
      <c r="D28"/>
      <c r="E28" s="19">
        <f t="shared" si="3"/>
        <v>0</v>
      </c>
      <c r="F28" s="19">
        <f t="shared" si="3"/>
        <v>0</v>
      </c>
      <c r="G28" s="19">
        <f t="shared" si="3"/>
        <v>0</v>
      </c>
      <c r="H28" s="19">
        <f t="shared" si="3"/>
        <v>0</v>
      </c>
      <c r="I28" s="19">
        <f t="shared" si="3"/>
        <v>0</v>
      </c>
      <c r="J28" s="19">
        <f t="shared" si="3"/>
        <v>0</v>
      </c>
      <c r="K28" s="19">
        <f t="shared" si="3"/>
        <v>0</v>
      </c>
      <c r="L28" s="19">
        <f t="shared" si="3"/>
        <v>0</v>
      </c>
      <c r="M28" s="19">
        <f t="shared" si="3"/>
        <v>0</v>
      </c>
      <c r="N28" s="19">
        <f t="shared" si="3"/>
        <v>0</v>
      </c>
      <c r="O28"/>
      <c r="P28"/>
      <c r="Q28"/>
      <c r="R28" s="18"/>
      <c r="S28"/>
      <c r="T28"/>
      <c r="U28"/>
    </row>
    <row r="29" spans="1:21" ht="15" x14ac:dyDescent="0.25">
      <c r="A29"/>
      <c r="B29" s="2"/>
      <c r="C29" s="19"/>
      <c r="D29"/>
      <c r="E29" s="19">
        <f t="shared" si="3"/>
        <v>0</v>
      </c>
      <c r="F29" s="19">
        <f t="shared" si="3"/>
        <v>0</v>
      </c>
      <c r="G29" s="19">
        <f t="shared" si="3"/>
        <v>0</v>
      </c>
      <c r="H29" s="19">
        <f t="shared" si="3"/>
        <v>0</v>
      </c>
      <c r="I29" s="19">
        <f t="shared" si="3"/>
        <v>0</v>
      </c>
      <c r="J29" s="19">
        <f t="shared" si="3"/>
        <v>0</v>
      </c>
      <c r="K29" s="19">
        <f t="shared" si="3"/>
        <v>0</v>
      </c>
      <c r="L29" s="19">
        <f t="shared" si="3"/>
        <v>0</v>
      </c>
      <c r="M29" s="19">
        <f t="shared" si="3"/>
        <v>0</v>
      </c>
      <c r="N29" s="19">
        <f t="shared" si="3"/>
        <v>0</v>
      </c>
      <c r="O29"/>
      <c r="P29"/>
      <c r="Q29"/>
      <c r="R29" s="18"/>
      <c r="S29"/>
      <c r="T29"/>
      <c r="U29"/>
    </row>
    <row r="30" spans="1:21" ht="15" x14ac:dyDescent="0.25">
      <c r="A30"/>
      <c r="B30" s="2"/>
      <c r="C30" s="19"/>
      <c r="D30"/>
      <c r="E30" s="19">
        <f t="shared" si="3"/>
        <v>0</v>
      </c>
      <c r="F30" s="19">
        <f t="shared" si="3"/>
        <v>0</v>
      </c>
      <c r="G30" s="19">
        <f t="shared" si="3"/>
        <v>0</v>
      </c>
      <c r="H30" s="19">
        <f t="shared" si="3"/>
        <v>0</v>
      </c>
      <c r="I30" s="19">
        <f t="shared" si="3"/>
        <v>0</v>
      </c>
      <c r="J30" s="19">
        <f t="shared" si="3"/>
        <v>0</v>
      </c>
      <c r="K30" s="19">
        <f t="shared" si="3"/>
        <v>0</v>
      </c>
      <c r="L30" s="19">
        <f t="shared" si="3"/>
        <v>0</v>
      </c>
      <c r="M30" s="19">
        <f t="shared" si="3"/>
        <v>0</v>
      </c>
      <c r="N30" s="19">
        <f t="shared" si="3"/>
        <v>0</v>
      </c>
      <c r="O30"/>
      <c r="P30"/>
      <c r="Q30"/>
      <c r="R30" s="18"/>
      <c r="S30"/>
      <c r="T30"/>
      <c r="U30"/>
    </row>
    <row r="31" spans="1:21" ht="15" x14ac:dyDescent="0.25">
      <c r="A31"/>
      <c r="B31" s="2"/>
      <c r="C31" s="19"/>
      <c r="D31"/>
      <c r="E31" s="19">
        <f t="shared" si="3"/>
        <v>0</v>
      </c>
      <c r="F31" s="19">
        <f t="shared" si="3"/>
        <v>0</v>
      </c>
      <c r="G31" s="19">
        <f t="shared" si="3"/>
        <v>0</v>
      </c>
      <c r="H31" s="19">
        <f t="shared" si="3"/>
        <v>0</v>
      </c>
      <c r="I31" s="19">
        <f t="shared" si="3"/>
        <v>0</v>
      </c>
      <c r="J31" s="19">
        <f t="shared" si="3"/>
        <v>0</v>
      </c>
      <c r="K31" s="19">
        <f t="shared" si="3"/>
        <v>0</v>
      </c>
      <c r="L31" s="19">
        <f t="shared" si="3"/>
        <v>0</v>
      </c>
      <c r="M31" s="19">
        <f t="shared" si="3"/>
        <v>0</v>
      </c>
      <c r="N31" s="19">
        <f t="shared" si="3"/>
        <v>0</v>
      </c>
      <c r="O31"/>
      <c r="P31"/>
      <c r="Q31"/>
      <c r="R31" s="18"/>
      <c r="S31"/>
      <c r="T31"/>
      <c r="U31"/>
    </row>
    <row r="32" spans="1:21" ht="15" x14ac:dyDescent="0.25">
      <c r="A32"/>
      <c r="B32" s="2"/>
      <c r="C32" s="19"/>
      <c r="D32"/>
      <c r="E32" s="19">
        <f t="shared" si="3"/>
        <v>0</v>
      </c>
      <c r="F32" s="19">
        <f t="shared" si="3"/>
        <v>0</v>
      </c>
      <c r="G32" s="19">
        <f t="shared" si="3"/>
        <v>0</v>
      </c>
      <c r="H32" s="19">
        <f t="shared" si="3"/>
        <v>0</v>
      </c>
      <c r="I32" s="19">
        <f t="shared" si="3"/>
        <v>0</v>
      </c>
      <c r="J32" s="19">
        <f t="shared" si="3"/>
        <v>0</v>
      </c>
      <c r="K32" s="19">
        <f t="shared" si="3"/>
        <v>0</v>
      </c>
      <c r="L32" s="19">
        <f t="shared" si="3"/>
        <v>0</v>
      </c>
      <c r="M32" s="19">
        <f t="shared" si="3"/>
        <v>0</v>
      </c>
      <c r="N32" s="19">
        <f t="shared" si="3"/>
        <v>0</v>
      </c>
      <c r="O32"/>
      <c r="P32"/>
      <c r="Q32"/>
      <c r="R32" s="18"/>
      <c r="S32"/>
      <c r="T32"/>
      <c r="U32"/>
    </row>
    <row r="33" spans="1:21" ht="15" x14ac:dyDescent="0.25">
      <c r="A33"/>
      <c r="B33" s="2"/>
      <c r="C33" s="19"/>
      <c r="D33"/>
      <c r="E33" s="19">
        <f t="shared" si="3"/>
        <v>0</v>
      </c>
      <c r="F33" s="19">
        <f t="shared" si="3"/>
        <v>0</v>
      </c>
      <c r="G33" s="19">
        <f t="shared" si="3"/>
        <v>0</v>
      </c>
      <c r="H33" s="19">
        <f t="shared" si="3"/>
        <v>0</v>
      </c>
      <c r="I33" s="19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9">
        <f t="shared" si="3"/>
        <v>0</v>
      </c>
      <c r="O33"/>
      <c r="P33"/>
      <c r="Q33"/>
      <c r="R33" s="18"/>
      <c r="S33"/>
      <c r="T33"/>
      <c r="U33"/>
    </row>
    <row r="34" spans="1:21" ht="15.75" thickBot="1" x14ac:dyDescent="0.3">
      <c r="A34"/>
      <c r="B34" s="2"/>
      <c r="C34" s="18"/>
      <c r="D34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/>
      <c r="P34"/>
      <c r="Q34"/>
      <c r="R34" s="18"/>
      <c r="S34"/>
      <c r="T34"/>
      <c r="U34"/>
    </row>
    <row r="35" spans="1:21" ht="17.25" thickBot="1" x14ac:dyDescent="0.3">
      <c r="A35"/>
      <c r="B35" s="9"/>
      <c r="C35"/>
      <c r="D35"/>
      <c r="E35" s="20">
        <f t="shared" ref="E35:N35" si="4">SUM(E25:E33)</f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1"/>
      <c r="P35" s="21"/>
      <c r="Q35"/>
      <c r="R35" s="22">
        <f>ROUNDUP(SUM(E35:N35),-1)/1000</f>
        <v>0</v>
      </c>
      <c r="S35" s="23" t="s">
        <v>33</v>
      </c>
      <c r="T35"/>
      <c r="U35"/>
    </row>
    <row r="36" spans="1:21" ht="15" x14ac:dyDescent="0.25">
      <c r="A36"/>
      <c r="B36" s="2"/>
      <c r="C36" s="18"/>
      <c r="D36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/>
      <c r="P36"/>
      <c r="Q36"/>
      <c r="R36" s="24"/>
      <c r="S36" s="23"/>
      <c r="T36"/>
      <c r="U36"/>
    </row>
    <row r="37" spans="1:21" ht="18" thickBot="1" x14ac:dyDescent="0.3">
      <c r="A37" t="s">
        <v>34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23"/>
      <c r="S37" s="23"/>
      <c r="T37"/>
      <c r="U37"/>
    </row>
    <row r="38" spans="1:21" ht="17.25" thickBot="1" x14ac:dyDescent="0.3">
      <c r="A38"/>
      <c r="B38"/>
      <c r="C38" s="25"/>
      <c r="D38"/>
      <c r="E38" s="26">
        <v>5</v>
      </c>
      <c r="F38" s="26">
        <v>25</v>
      </c>
      <c r="G38" s="26">
        <v>50</v>
      </c>
      <c r="H38" s="26">
        <v>75</v>
      </c>
      <c r="I38" s="26">
        <v>85</v>
      </c>
      <c r="J38" s="26">
        <v>95</v>
      </c>
      <c r="K38" s="26">
        <v>80</v>
      </c>
      <c r="L38" s="26">
        <v>50</v>
      </c>
      <c r="M38" s="26">
        <v>25</v>
      </c>
      <c r="N38" s="26">
        <v>10</v>
      </c>
      <c r="O38" s="27"/>
      <c r="P38" s="27"/>
      <c r="Q38"/>
      <c r="R38" s="28">
        <f>SUM(E38:N38)/1000</f>
        <v>0.5</v>
      </c>
      <c r="S38" s="23" t="s">
        <v>35</v>
      </c>
      <c r="T38"/>
      <c r="U38"/>
    </row>
    <row r="39" spans="1:21" ht="15.75" thickBo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9"/>
      <c r="S39" s="23"/>
      <c r="T39"/>
      <c r="U39"/>
    </row>
    <row r="40" spans="1:21" ht="17.25" thickBot="1" x14ac:dyDescent="0.3">
      <c r="A40"/>
      <c r="B40" s="18"/>
      <c r="C40" s="18"/>
      <c r="D40"/>
      <c r="E40" s="18"/>
      <c r="F40" s="18"/>
      <c r="G40"/>
      <c r="H40"/>
      <c r="I40"/>
      <c r="J40"/>
      <c r="K40"/>
      <c r="L40" s="18" t="s">
        <v>36</v>
      </c>
      <c r="M40" s="18"/>
      <c r="N40" s="18"/>
      <c r="O40" s="18"/>
      <c r="P40" s="18"/>
      <c r="Q40"/>
      <c r="R40" s="30">
        <f>ROUNDUP(R35*1.25/R38,0)</f>
        <v>0</v>
      </c>
      <c r="S40" s="31" t="s">
        <v>37</v>
      </c>
      <c r="T40"/>
      <c r="U40"/>
    </row>
    <row r="41" spans="1:2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29"/>
      <c r="S41" s="23"/>
      <c r="T41"/>
      <c r="U41"/>
    </row>
    <row r="42" spans="1:21" ht="15.75" thickBot="1" x14ac:dyDescent="0.3">
      <c r="A42" t="s">
        <v>38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29"/>
      <c r="S42" s="23"/>
      <c r="T42"/>
      <c r="U42"/>
    </row>
    <row r="43" spans="1:21" ht="17.25" thickBot="1" x14ac:dyDescent="0.3">
      <c r="A43"/>
      <c r="B43"/>
      <c r="C43" s="21"/>
      <c r="D43"/>
      <c r="E43" s="32">
        <f t="shared" ref="E43:N43" si="5">E38*$R$40</f>
        <v>0</v>
      </c>
      <c r="F43" s="32">
        <f t="shared" si="5"/>
        <v>0</v>
      </c>
      <c r="G43" s="32">
        <f t="shared" si="5"/>
        <v>0</v>
      </c>
      <c r="H43" s="32">
        <f t="shared" si="5"/>
        <v>0</v>
      </c>
      <c r="I43" s="32">
        <f t="shared" si="5"/>
        <v>0</v>
      </c>
      <c r="J43" s="32">
        <f t="shared" si="5"/>
        <v>0</v>
      </c>
      <c r="K43" s="32">
        <f t="shared" si="5"/>
        <v>0</v>
      </c>
      <c r="L43" s="32">
        <f t="shared" si="5"/>
        <v>0</v>
      </c>
      <c r="M43" s="32">
        <f t="shared" si="5"/>
        <v>0</v>
      </c>
      <c r="N43" s="32">
        <f t="shared" si="5"/>
        <v>0</v>
      </c>
      <c r="O43"/>
      <c r="P43" s="33"/>
      <c r="Q43"/>
      <c r="R43" s="34">
        <f>ROUND(SUM(E43:N43),-1)/1000</f>
        <v>0</v>
      </c>
      <c r="S43" s="23" t="s">
        <v>33</v>
      </c>
      <c r="T43"/>
      <c r="U43"/>
    </row>
    <row r="44" spans="1:2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 s="29"/>
      <c r="S44" s="23"/>
      <c r="T44"/>
      <c r="U44"/>
    </row>
    <row r="45" spans="1:21" ht="15.75" thickBot="1" x14ac:dyDescent="0.3">
      <c r="A45" t="s">
        <v>39</v>
      </c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23"/>
      <c r="S45" s="23"/>
      <c r="T45"/>
      <c r="U45"/>
    </row>
    <row r="46" spans="1:21" ht="17.25" thickBot="1" x14ac:dyDescent="0.3">
      <c r="A46" s="18" t="s">
        <v>40</v>
      </c>
      <c r="B46" s="18"/>
      <c r="C46" s="25"/>
      <c r="D46"/>
      <c r="E46" s="35">
        <f t="shared" ref="E46:N46" si="6">E43-E35</f>
        <v>0</v>
      </c>
      <c r="F46" s="35">
        <f t="shared" si="6"/>
        <v>0</v>
      </c>
      <c r="G46" s="35">
        <f>G43-G35</f>
        <v>0</v>
      </c>
      <c r="H46" s="35">
        <f t="shared" si="6"/>
        <v>0</v>
      </c>
      <c r="I46" s="35">
        <f t="shared" si="6"/>
        <v>0</v>
      </c>
      <c r="J46" s="35">
        <f t="shared" si="6"/>
        <v>0</v>
      </c>
      <c r="K46" s="35">
        <f t="shared" si="6"/>
        <v>0</v>
      </c>
      <c r="L46" s="35">
        <f t="shared" si="6"/>
        <v>0</v>
      </c>
      <c r="M46" s="35">
        <f t="shared" si="6"/>
        <v>0</v>
      </c>
      <c r="N46" s="35">
        <f t="shared" si="6"/>
        <v>0</v>
      </c>
      <c r="O46" s="25"/>
      <c r="P46" s="25"/>
      <c r="Q46"/>
      <c r="R46" s="34">
        <f>ROUND(SUM(E46:N46),-1)/1000</f>
        <v>0</v>
      </c>
      <c r="S46" s="23" t="s">
        <v>33</v>
      </c>
      <c r="T46"/>
      <c r="U46"/>
    </row>
    <row r="47" spans="1:21" ht="15.75" thickBo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8" t="s">
        <v>41</v>
      </c>
      <c r="Q47"/>
      <c r="R47" s="36"/>
      <c r="S47" s="23"/>
      <c r="T47"/>
      <c r="U47"/>
    </row>
    <row r="48" spans="1:21" ht="17.25" thickBot="1" x14ac:dyDescent="0.3">
      <c r="A48" s="37" t="s">
        <v>42</v>
      </c>
      <c r="B48" s="18"/>
      <c r="C48"/>
      <c r="D48"/>
      <c r="E48" s="38">
        <f>IF(N49=0,IF(E46&gt;0,0,E46),IF(N49+E46&gt;0,0,N49+E46))</f>
        <v>0</v>
      </c>
      <c r="F48" s="38">
        <f>IF(E48=0,IF(F46&gt;0,0,F46),IF(E48+F46&gt;0,0,E48+F46))</f>
        <v>0</v>
      </c>
      <c r="G48" s="38">
        <f t="shared" ref="G48:M48" si="7">IF(F48=0,IF(G46&gt;0,0,G46),IF(F48+G46&gt;0,0,F48+G46))</f>
        <v>0</v>
      </c>
      <c r="H48" s="38">
        <f t="shared" si="7"/>
        <v>0</v>
      </c>
      <c r="I48" s="38">
        <f t="shared" si="7"/>
        <v>0</v>
      </c>
      <c r="J48" s="38">
        <f t="shared" si="7"/>
        <v>0</v>
      </c>
      <c r="K48" s="38">
        <f t="shared" si="7"/>
        <v>0</v>
      </c>
      <c r="L48" s="38">
        <f t="shared" si="7"/>
        <v>0</v>
      </c>
      <c r="M48" s="38">
        <f t="shared" si="7"/>
        <v>0</v>
      </c>
      <c r="N48" s="38">
        <f>IF(M48=0,IF(N46&gt;0,0,N46),IF(M48+N46&gt;0,0,M48+N46))</f>
        <v>0</v>
      </c>
      <c r="O48" s="18"/>
      <c r="P48" s="18" t="s">
        <v>43</v>
      </c>
      <c r="Q48"/>
      <c r="R48" s="30">
        <f>IF(MIN(E48:N48)=0,0,(MIN(E48:N48)*-1.25+(6*C20))/1000)</f>
        <v>0</v>
      </c>
      <c r="S48" s="23" t="s">
        <v>33</v>
      </c>
      <c r="T48"/>
      <c r="U48"/>
    </row>
    <row r="49" spans="1:21" ht="15" x14ac:dyDescent="0.25">
      <c r="A49"/>
      <c r="B49"/>
      <c r="C49"/>
      <c r="D49"/>
      <c r="E49" s="38">
        <f>IF(E46&gt;0,0,E46)</f>
        <v>0</v>
      </c>
      <c r="F49" s="38">
        <f>IF(E49=0,IF(F46&gt;0,0,F46),IF(E49+F46&gt;0,0,E49+F46))</f>
        <v>0</v>
      </c>
      <c r="G49" s="38">
        <f t="shared" ref="G49:M49" si="8">IF(F49=0,IF(G46&gt;0,0,G46),IF(F49+G46&gt;0,0,F49+G46))</f>
        <v>0</v>
      </c>
      <c r="H49" s="38">
        <f t="shared" si="8"/>
        <v>0</v>
      </c>
      <c r="I49" s="38">
        <f t="shared" si="8"/>
        <v>0</v>
      </c>
      <c r="J49" s="38">
        <f t="shared" si="8"/>
        <v>0</v>
      </c>
      <c r="K49" s="38">
        <f t="shared" si="8"/>
        <v>0</v>
      </c>
      <c r="L49" s="38">
        <f t="shared" si="8"/>
        <v>0</v>
      </c>
      <c r="M49" s="38">
        <f t="shared" si="8"/>
        <v>0</v>
      </c>
      <c r="N49" s="39">
        <f>IF(M49=0,IF(N46&gt;0,0,N46),IF(M49+N46&gt;0,0,M49+N46))</f>
        <v>0</v>
      </c>
      <c r="O49" s="40"/>
      <c r="P49" s="41"/>
      <c r="Q49"/>
      <c r="R49"/>
      <c r="S49"/>
      <c r="T49"/>
      <c r="U49"/>
    </row>
    <row r="50" spans="1:2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</sheetData>
  <mergeCells count="3">
    <mergeCell ref="A2:S2"/>
    <mergeCell ref="T2:U2"/>
    <mergeCell ref="A22:S22"/>
  </mergeCells>
  <conditionalFormatting sqref="E46:P46 C46">
    <cfRule type="colorScale" priority="1">
      <colorScale>
        <cfvo type="num" val="0"/>
        <cfvo type="num" val="0"/>
        <color rgb="FFF8696B"/>
        <color rgb="FF63BE7B"/>
      </colorScale>
    </cfRule>
  </conditionalFormatting>
  <dataValidations count="3">
    <dataValidation type="decimal" allowBlank="1" showInputMessage="1" showErrorMessage="1" sqref="P10:P18">
      <formula1>0.1</formula1>
      <formula2>5</formula2>
    </dataValidation>
    <dataValidation type="whole" allowBlank="1" showInputMessage="1" showErrorMessage="1" sqref="E10:N18">
      <formula1>0</formula1>
      <formula2>100</formula2>
    </dataValidation>
    <dataValidation type="whole" allowBlank="1" showInputMessage="1" showErrorMessage="1" sqref="C10:C18">
      <formula1>0</formula1>
      <formula2>500</formula2>
    </dataValidation>
  </dataValidations>
  <pageMargins left="0.98425196850393704" right="0.59055118110236227" top="1.5748031496062993" bottom="1.1811023622047245" header="0.31496062992125984" footer="0.35433070866141736"/>
  <pageSetup paperSize="9" scale="49" orientation="landscape" r:id="rId1"/>
  <headerFooter differentFirst="1">
    <oddHeader>&amp;L&amp;"Arial,Gras"&amp;8&amp;G 
ETAT DE FRIBOURG
STAAT FREIBURG</oddHeader>
    <firstHeader xml:space="preserve">&amp;L&amp;G&amp;R&amp;"Arial,Gras"&amp;8Grangeneuve
&amp;"Arial,Normal"Institut agricole de l'Etat de Fribourg IAG
Landwirtschaftliches Institut des Kantons Freiburg LIG
Centre de conseils agricoles
Landwirtschaftliches Beratungszentrum
</firstHeader>
    <firstFooter>&amp;L&amp;"Arial,Normal"&amp;8&amp;K000000—
Direction des institutions, de l’agriculture et des forêts &amp;"Arial,Gras"DIAF&amp;"Arial,Normal"
Direktion der Institutionen und der Land- und Forstwirtschaft &amp;"Arial,Gras"ILFD
&amp;"Arial,Normal"&amp;6&amp;K00-035
&amp;Z&amp;F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Neuhaus Sophie (IAG)</dc:creator>
  <cp:lastModifiedBy>Macheret Sarah - IAG</cp:lastModifiedBy>
  <cp:lastPrinted>2019-10-08T14:15:29Z</cp:lastPrinted>
  <dcterms:created xsi:type="dcterms:W3CDTF">2010-10-19T07:39:27Z</dcterms:created>
  <dcterms:modified xsi:type="dcterms:W3CDTF">2021-03-23T13:27:40Z</dcterms:modified>
</cp:coreProperties>
</file>