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P:\ESS\2.0        S2 - Service de l'enseignement secondaire du 2e degré\2.0.5   Site internet S2_Friportail\MATU2027\Grille horaire_consultation\"/>
    </mc:Choice>
  </mc:AlternateContent>
  <xr:revisionPtr revIDLastSave="0" documentId="13_ncr:1_{BDAF247B-2E03-4D7F-95CF-99E0A2373101}" xr6:coauthVersionLast="47" xr6:coauthVersionMax="47" xr10:uidLastSave="{00000000-0000-0000-0000-000000000000}"/>
  <bookViews>
    <workbookView xWindow="-28920" yWindow="-120" windowWidth="29040" windowHeight="15720" xr2:uid="{5CD2AE87-154D-453F-B2E3-DF743785DFC8}"/>
  </bookViews>
  <sheets>
    <sheet name="Matu27" sheetId="2" r:id="rId1"/>
    <sheet name="Math+ (Var1)" sheetId="4" r:id="rId2"/>
    <sheet name="Math+ (Var2)" sheetId="5" r:id="rId3"/>
    <sheet name="SF Griechisch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5" l="1"/>
  <c r="J52" i="5"/>
  <c r="I52" i="5"/>
  <c r="H52" i="5"/>
  <c r="F52" i="5"/>
  <c r="E52" i="5"/>
  <c r="D52" i="5"/>
  <c r="C52" i="5"/>
  <c r="G52" i="5" s="1"/>
  <c r="G51" i="5"/>
  <c r="G50" i="5"/>
  <c r="G46" i="5"/>
  <c r="G45" i="5"/>
  <c r="K40" i="5"/>
  <c r="J40" i="5"/>
  <c r="I40" i="5"/>
  <c r="H40" i="5"/>
  <c r="F40" i="5"/>
  <c r="G40" i="5" s="1"/>
  <c r="E40" i="5"/>
  <c r="D40" i="5"/>
  <c r="C40" i="5"/>
  <c r="G39" i="5"/>
  <c r="G38" i="5"/>
  <c r="G37" i="5"/>
  <c r="K35" i="5"/>
  <c r="J35" i="5"/>
  <c r="I35" i="5"/>
  <c r="H35" i="5"/>
  <c r="G35" i="5"/>
  <c r="F35" i="5"/>
  <c r="E35" i="5"/>
  <c r="D35" i="5"/>
  <c r="C35" i="5"/>
  <c r="G34" i="5"/>
  <c r="G33" i="5"/>
  <c r="G32" i="5"/>
  <c r="K30" i="5"/>
  <c r="J30" i="5"/>
  <c r="I30" i="5"/>
  <c r="H30" i="5"/>
  <c r="G30" i="5"/>
  <c r="F30" i="5"/>
  <c r="E30" i="5"/>
  <c r="D30" i="5"/>
  <c r="C30" i="5"/>
  <c r="G29" i="5"/>
  <c r="G28" i="5"/>
  <c r="G27" i="5"/>
  <c r="G26" i="5"/>
  <c r="K24" i="5"/>
  <c r="J24" i="5"/>
  <c r="I24" i="5"/>
  <c r="H24" i="5"/>
  <c r="F24" i="5"/>
  <c r="E24" i="5"/>
  <c r="D24" i="5"/>
  <c r="C24" i="5"/>
  <c r="G23" i="5"/>
  <c r="G22" i="5"/>
  <c r="G21" i="5"/>
  <c r="G20" i="5"/>
  <c r="G19" i="5"/>
  <c r="O18" i="5"/>
  <c r="N18" i="5"/>
  <c r="M18" i="5"/>
  <c r="L18" i="5"/>
  <c r="G18" i="5"/>
  <c r="G17" i="5"/>
  <c r="K15" i="5"/>
  <c r="K43" i="5" s="1"/>
  <c r="K47" i="5" s="1"/>
  <c r="J15" i="5"/>
  <c r="J43" i="5" s="1"/>
  <c r="J47" i="5" s="1"/>
  <c r="I15" i="5"/>
  <c r="I43" i="5" s="1"/>
  <c r="I47" i="5" s="1"/>
  <c r="H15" i="5"/>
  <c r="H43" i="5" s="1"/>
  <c r="H47" i="5" s="1"/>
  <c r="G15" i="5"/>
  <c r="F15" i="5"/>
  <c r="E15" i="5"/>
  <c r="D15" i="5"/>
  <c r="D43" i="5" s="1"/>
  <c r="D47" i="5" s="1"/>
  <c r="C15" i="5"/>
  <c r="C43" i="5" s="1"/>
  <c r="G14" i="5"/>
  <c r="G13" i="5"/>
  <c r="G12" i="5"/>
  <c r="O22" i="2"/>
  <c r="K52" i="4"/>
  <c r="J52" i="4"/>
  <c r="I52" i="4"/>
  <c r="H52" i="4"/>
  <c r="F52" i="4"/>
  <c r="E52" i="4"/>
  <c r="G52" i="4" s="1"/>
  <c r="D52" i="4"/>
  <c r="C52" i="4"/>
  <c r="G51" i="4"/>
  <c r="G50" i="4"/>
  <c r="G46" i="4"/>
  <c r="G45" i="4"/>
  <c r="K40" i="4"/>
  <c r="J40" i="4"/>
  <c r="I40" i="4"/>
  <c r="H40" i="4"/>
  <c r="F40" i="4"/>
  <c r="E40" i="4"/>
  <c r="D40" i="4"/>
  <c r="C40" i="4"/>
  <c r="G40" i="4" s="1"/>
  <c r="G39" i="4"/>
  <c r="G38" i="4"/>
  <c r="G37" i="4"/>
  <c r="K35" i="4"/>
  <c r="J35" i="4"/>
  <c r="I35" i="4"/>
  <c r="H35" i="4"/>
  <c r="G35" i="4"/>
  <c r="F35" i="4"/>
  <c r="E35" i="4"/>
  <c r="D35" i="4"/>
  <c r="C35" i="4"/>
  <c r="G34" i="4"/>
  <c r="G33" i="4"/>
  <c r="G32" i="4"/>
  <c r="K30" i="4"/>
  <c r="J30" i="4"/>
  <c r="I30" i="4"/>
  <c r="H30" i="4"/>
  <c r="F30" i="4"/>
  <c r="E30" i="4"/>
  <c r="D30" i="4"/>
  <c r="C30" i="4"/>
  <c r="G30" i="4" s="1"/>
  <c r="G29" i="4"/>
  <c r="G28" i="4"/>
  <c r="G27" i="4"/>
  <c r="G26" i="4"/>
  <c r="K24" i="4"/>
  <c r="J24" i="4"/>
  <c r="I24" i="4"/>
  <c r="H24" i="4"/>
  <c r="F24" i="4"/>
  <c r="E24" i="4"/>
  <c r="D24" i="4"/>
  <c r="C24" i="4"/>
  <c r="G23" i="4"/>
  <c r="G22" i="4"/>
  <c r="G21" i="4"/>
  <c r="G20" i="4"/>
  <c r="G19" i="4"/>
  <c r="O18" i="4"/>
  <c r="N18" i="4"/>
  <c r="M18" i="4"/>
  <c r="L18" i="4"/>
  <c r="G18" i="4"/>
  <c r="G17" i="4"/>
  <c r="K15" i="4"/>
  <c r="K43" i="4" s="1"/>
  <c r="K47" i="4" s="1"/>
  <c r="J15" i="4"/>
  <c r="J43" i="4" s="1"/>
  <c r="J47" i="4" s="1"/>
  <c r="I15" i="4"/>
  <c r="I43" i="4" s="1"/>
  <c r="I47" i="4" s="1"/>
  <c r="H15" i="4"/>
  <c r="H43" i="4" s="1"/>
  <c r="H47" i="4" s="1"/>
  <c r="F15" i="4"/>
  <c r="E15" i="4"/>
  <c r="D15" i="4"/>
  <c r="D43" i="4" s="1"/>
  <c r="D47" i="4" s="1"/>
  <c r="C15" i="4"/>
  <c r="G15" i="4" s="1"/>
  <c r="G14" i="4"/>
  <c r="G13" i="4"/>
  <c r="G12" i="4"/>
  <c r="K51" i="3"/>
  <c r="J51" i="3"/>
  <c r="I51" i="3"/>
  <c r="H51" i="3"/>
  <c r="F51" i="3"/>
  <c r="E51" i="3"/>
  <c r="D51" i="3"/>
  <c r="C51" i="3"/>
  <c r="G50" i="3"/>
  <c r="G49" i="3"/>
  <c r="G45" i="3"/>
  <c r="G44" i="3"/>
  <c r="K39" i="3"/>
  <c r="J39" i="3"/>
  <c r="I39" i="3"/>
  <c r="H39" i="3"/>
  <c r="F39" i="3"/>
  <c r="E39" i="3"/>
  <c r="D39" i="3"/>
  <c r="C39" i="3"/>
  <c r="G38" i="3"/>
  <c r="G37" i="3"/>
  <c r="G36" i="3"/>
  <c r="K34" i="3"/>
  <c r="J34" i="3"/>
  <c r="I34" i="3"/>
  <c r="H34" i="3"/>
  <c r="F34" i="3"/>
  <c r="E34" i="3"/>
  <c r="D34" i="3"/>
  <c r="C34" i="3"/>
  <c r="G33" i="3"/>
  <c r="G32" i="3"/>
  <c r="G31" i="3"/>
  <c r="K29" i="3"/>
  <c r="J29" i="3"/>
  <c r="I29" i="3"/>
  <c r="H29" i="3"/>
  <c r="F29" i="3"/>
  <c r="E29" i="3"/>
  <c r="D29" i="3"/>
  <c r="C29" i="3"/>
  <c r="G28" i="3"/>
  <c r="G27" i="3"/>
  <c r="G26" i="3"/>
  <c r="G25" i="3"/>
  <c r="K23" i="3"/>
  <c r="J23" i="3"/>
  <c r="I23" i="3"/>
  <c r="H23" i="3"/>
  <c r="F23" i="3"/>
  <c r="E23" i="3"/>
  <c r="D23" i="3"/>
  <c r="C23" i="3"/>
  <c r="G22" i="3"/>
  <c r="G21" i="3"/>
  <c r="G20" i="3"/>
  <c r="G19" i="3"/>
  <c r="G18" i="3"/>
  <c r="G17" i="3"/>
  <c r="K15" i="3"/>
  <c r="J15" i="3"/>
  <c r="I15" i="3"/>
  <c r="H15" i="3"/>
  <c r="H42" i="3" s="1"/>
  <c r="H46" i="3" s="1"/>
  <c r="F15" i="3"/>
  <c r="E15" i="3"/>
  <c r="D15" i="3"/>
  <c r="C15" i="3"/>
  <c r="G14" i="3"/>
  <c r="G13" i="3"/>
  <c r="G12" i="3"/>
  <c r="K51" i="2"/>
  <c r="J51" i="2"/>
  <c r="I51" i="2"/>
  <c r="H51" i="2"/>
  <c r="F51" i="2"/>
  <c r="E51" i="2"/>
  <c r="D51" i="2"/>
  <c r="C51" i="2"/>
  <c r="G50" i="2"/>
  <c r="G49" i="2"/>
  <c r="G45" i="2"/>
  <c r="G44" i="2"/>
  <c r="K39" i="2"/>
  <c r="J39" i="2"/>
  <c r="I39" i="2"/>
  <c r="H39" i="2"/>
  <c r="F39" i="2"/>
  <c r="E39" i="2"/>
  <c r="D39" i="2"/>
  <c r="C39" i="2"/>
  <c r="G38" i="2"/>
  <c r="G37" i="2"/>
  <c r="G36" i="2"/>
  <c r="K34" i="2"/>
  <c r="J34" i="2"/>
  <c r="I34" i="2"/>
  <c r="H34" i="2"/>
  <c r="F34" i="2"/>
  <c r="E34" i="2"/>
  <c r="D34" i="2"/>
  <c r="C34" i="2"/>
  <c r="G33" i="2"/>
  <c r="G32" i="2"/>
  <c r="G31" i="2"/>
  <c r="K29" i="2"/>
  <c r="J29" i="2"/>
  <c r="I29" i="2"/>
  <c r="H29" i="2"/>
  <c r="F29" i="2"/>
  <c r="E29" i="2"/>
  <c r="D29" i="2"/>
  <c r="C29" i="2"/>
  <c r="G28" i="2"/>
  <c r="G27" i="2"/>
  <c r="G26" i="2"/>
  <c r="G25" i="2"/>
  <c r="K23" i="2"/>
  <c r="J23" i="2"/>
  <c r="I23" i="2"/>
  <c r="H23" i="2"/>
  <c r="F23" i="2"/>
  <c r="E23" i="2"/>
  <c r="D23" i="2"/>
  <c r="C23" i="2"/>
  <c r="G22" i="2"/>
  <c r="G21" i="2"/>
  <c r="G20" i="2"/>
  <c r="G19" i="2"/>
  <c r="G18" i="2"/>
  <c r="G17" i="2"/>
  <c r="K15" i="2"/>
  <c r="J15" i="2"/>
  <c r="I15" i="2"/>
  <c r="H15" i="2"/>
  <c r="F15" i="2"/>
  <c r="E15" i="2"/>
  <c r="D15" i="2"/>
  <c r="C15" i="2"/>
  <c r="G14" i="2"/>
  <c r="G13" i="2"/>
  <c r="G12" i="2"/>
  <c r="F42" i="3" l="1"/>
  <c r="F46" i="3" s="1"/>
  <c r="G39" i="3"/>
  <c r="D42" i="3"/>
  <c r="D46" i="3" s="1"/>
  <c r="M27" i="3" s="1"/>
  <c r="G51" i="3"/>
  <c r="I42" i="3"/>
  <c r="I46" i="3" s="1"/>
  <c r="J42" i="3"/>
  <c r="J46" i="3" s="1"/>
  <c r="N25" i="3" s="1"/>
  <c r="G23" i="3"/>
  <c r="G34" i="3"/>
  <c r="K42" i="3"/>
  <c r="K46" i="3" s="1"/>
  <c r="O18" i="3" s="1"/>
  <c r="E42" i="3"/>
  <c r="E46" i="3" s="1"/>
  <c r="G29" i="3"/>
  <c r="P18" i="5"/>
  <c r="F43" i="5"/>
  <c r="F47" i="5" s="1"/>
  <c r="O28" i="5" s="1"/>
  <c r="G24" i="5"/>
  <c r="E43" i="5"/>
  <c r="E47" i="5" s="1"/>
  <c r="N51" i="5" s="1"/>
  <c r="L37" i="5"/>
  <c r="L26" i="5"/>
  <c r="L17" i="5"/>
  <c r="L20" i="5"/>
  <c r="L32" i="5"/>
  <c r="L21" i="5"/>
  <c r="N37" i="5"/>
  <c r="N26" i="5"/>
  <c r="N27" i="5"/>
  <c r="N33" i="5"/>
  <c r="N22" i="5"/>
  <c r="N39" i="5"/>
  <c r="N23" i="5"/>
  <c r="N50" i="5"/>
  <c r="N14" i="5"/>
  <c r="N20" i="5"/>
  <c r="N32" i="5"/>
  <c r="N21" i="5"/>
  <c r="N17" i="5"/>
  <c r="N12" i="5"/>
  <c r="N34" i="5"/>
  <c r="N19" i="5"/>
  <c r="N29" i="5"/>
  <c r="O51" i="5"/>
  <c r="O37" i="5"/>
  <c r="O32" i="5"/>
  <c r="O21" i="5"/>
  <c r="O17" i="5"/>
  <c r="O13" i="5"/>
  <c r="O19" i="5"/>
  <c r="O50" i="5"/>
  <c r="O52" i="5" s="1"/>
  <c r="O14" i="5"/>
  <c r="O38" i="5"/>
  <c r="O27" i="5"/>
  <c r="O12" i="5"/>
  <c r="O22" i="5"/>
  <c r="O39" i="5"/>
  <c r="O34" i="5"/>
  <c r="O23" i="5"/>
  <c r="O29" i="5"/>
  <c r="O20" i="5"/>
  <c r="O26" i="5"/>
  <c r="M50" i="5"/>
  <c r="M52" i="5" s="1"/>
  <c r="M20" i="5"/>
  <c r="M32" i="5"/>
  <c r="M21" i="5"/>
  <c r="M38" i="5"/>
  <c r="M27" i="5"/>
  <c r="M12" i="5"/>
  <c r="M15" i="5" s="1"/>
  <c r="M33" i="5"/>
  <c r="M22" i="5"/>
  <c r="M39" i="5"/>
  <c r="M28" i="5"/>
  <c r="M34" i="5"/>
  <c r="M23" i="5"/>
  <c r="M19" i="5"/>
  <c r="M51" i="5"/>
  <c r="M37" i="5"/>
  <c r="M40" i="5" s="1"/>
  <c r="M26" i="5"/>
  <c r="M30" i="5" s="1"/>
  <c r="M17" i="5"/>
  <c r="M13" i="5"/>
  <c r="M29" i="5"/>
  <c r="M14" i="5"/>
  <c r="C47" i="5"/>
  <c r="G47" i="5" s="1"/>
  <c r="G43" i="5"/>
  <c r="G24" i="4"/>
  <c r="F43" i="4"/>
  <c r="F47" i="4" s="1"/>
  <c r="O38" i="4" s="1"/>
  <c r="P18" i="4"/>
  <c r="E43" i="4"/>
  <c r="E47" i="4" s="1"/>
  <c r="N20" i="4" s="1"/>
  <c r="M50" i="4"/>
  <c r="M29" i="4"/>
  <c r="M14" i="4"/>
  <c r="M23" i="4"/>
  <c r="M20" i="4"/>
  <c r="M51" i="4"/>
  <c r="M37" i="4"/>
  <c r="M40" i="4" s="1"/>
  <c r="M26" i="4"/>
  <c r="M19" i="4"/>
  <c r="M32" i="4"/>
  <c r="M35" i="4" s="1"/>
  <c r="M21" i="4"/>
  <c r="M17" i="4"/>
  <c r="M38" i="4"/>
  <c r="M27" i="4"/>
  <c r="M12" i="4"/>
  <c r="M15" i="4" s="1"/>
  <c r="M33" i="4"/>
  <c r="M22" i="4"/>
  <c r="M39" i="4"/>
  <c r="M28" i="4"/>
  <c r="M13" i="4"/>
  <c r="M34" i="4"/>
  <c r="C43" i="4"/>
  <c r="G34" i="2"/>
  <c r="G23" i="2"/>
  <c r="H42" i="2"/>
  <c r="H46" i="2" s="1"/>
  <c r="G51" i="2"/>
  <c r="K42" i="2"/>
  <c r="K46" i="2" s="1"/>
  <c r="G39" i="2"/>
  <c r="E42" i="2"/>
  <c r="E46" i="2" s="1"/>
  <c r="J42" i="2"/>
  <c r="J46" i="2" s="1"/>
  <c r="I42" i="2"/>
  <c r="I46" i="2" s="1"/>
  <c r="M18" i="2" s="1"/>
  <c r="F42" i="2"/>
  <c r="F46" i="2" s="1"/>
  <c r="G29" i="2"/>
  <c r="D42" i="2"/>
  <c r="D46" i="2" s="1"/>
  <c r="C42" i="3"/>
  <c r="G15" i="3"/>
  <c r="M33" i="3"/>
  <c r="M20" i="3"/>
  <c r="N33" i="3"/>
  <c r="O38" i="3"/>
  <c r="O19" i="3"/>
  <c r="C42" i="2"/>
  <c r="G15" i="2"/>
  <c r="M37" i="3" l="1"/>
  <c r="M31" i="3"/>
  <c r="O27" i="3"/>
  <c r="M17" i="3"/>
  <c r="O28" i="3"/>
  <c r="M19" i="3"/>
  <c r="M32" i="3"/>
  <c r="O49" i="3"/>
  <c r="O51" i="3" s="1"/>
  <c r="M38" i="3"/>
  <c r="M39" i="3" s="1"/>
  <c r="M21" i="3"/>
  <c r="M36" i="3"/>
  <c r="O50" i="3"/>
  <c r="N22" i="3"/>
  <c r="M25" i="3"/>
  <c r="M50" i="3"/>
  <c r="M22" i="3"/>
  <c r="O17" i="3"/>
  <c r="M26" i="3"/>
  <c r="N32" i="3"/>
  <c r="N26" i="3"/>
  <c r="O12" i="3"/>
  <c r="O14" i="3"/>
  <c r="O13" i="3"/>
  <c r="N17" i="3"/>
  <c r="N23" i="3" s="1"/>
  <c r="O21" i="3"/>
  <c r="O22" i="3"/>
  <c r="O33" i="3"/>
  <c r="N19" i="3"/>
  <c r="N50" i="3"/>
  <c r="N13" i="3"/>
  <c r="N14" i="3"/>
  <c r="N12" i="3"/>
  <c r="N36" i="3"/>
  <c r="N37" i="3"/>
  <c r="O31" i="3"/>
  <c r="N27" i="3"/>
  <c r="O32" i="3"/>
  <c r="N49" i="3"/>
  <c r="N51" i="3" s="1"/>
  <c r="O36" i="3"/>
  <c r="O39" i="3" s="1"/>
  <c r="N31" i="3"/>
  <c r="N34" i="3" s="1"/>
  <c r="M13" i="3"/>
  <c r="M14" i="3"/>
  <c r="M12" i="3"/>
  <c r="O20" i="3"/>
  <c r="N38" i="3"/>
  <c r="N18" i="3"/>
  <c r="N28" i="3"/>
  <c r="N29" i="3" s="1"/>
  <c r="O25" i="3"/>
  <c r="N20" i="3"/>
  <c r="O26" i="3"/>
  <c r="O37" i="3"/>
  <c r="N21" i="3"/>
  <c r="M18" i="3"/>
  <c r="M28" i="3"/>
  <c r="M29" i="3" s="1"/>
  <c r="M49" i="3"/>
  <c r="M51" i="3" s="1"/>
  <c r="O33" i="5"/>
  <c r="N38" i="5"/>
  <c r="N28" i="5"/>
  <c r="O15" i="5"/>
  <c r="O24" i="5"/>
  <c r="P21" i="5"/>
  <c r="N52" i="5"/>
  <c r="N30" i="5"/>
  <c r="N40" i="5"/>
  <c r="N13" i="5"/>
  <c r="N15" i="5" s="1"/>
  <c r="P32" i="5"/>
  <c r="L35" i="5"/>
  <c r="P26" i="5"/>
  <c r="P20" i="5"/>
  <c r="O35" i="5"/>
  <c r="L19" i="5"/>
  <c r="P19" i="5" s="1"/>
  <c r="L23" i="5"/>
  <c r="P23" i="5" s="1"/>
  <c r="O40" i="5"/>
  <c r="L13" i="5"/>
  <c r="P13" i="5" s="1"/>
  <c r="L28" i="5"/>
  <c r="P28" i="5" s="1"/>
  <c r="L14" i="5"/>
  <c r="P14" i="5" s="1"/>
  <c r="N35" i="5"/>
  <c r="L22" i="5"/>
  <c r="P22" i="5" s="1"/>
  <c r="L39" i="5"/>
  <c r="P39" i="5" s="1"/>
  <c r="L29" i="5"/>
  <c r="P29" i="5" s="1"/>
  <c r="P37" i="5"/>
  <c r="N24" i="5"/>
  <c r="L51" i="5"/>
  <c r="P51" i="5" s="1"/>
  <c r="M35" i="5"/>
  <c r="L12" i="5"/>
  <c r="L33" i="5"/>
  <c r="P33" i="5" s="1"/>
  <c r="L50" i="5"/>
  <c r="P17" i="5"/>
  <c r="L24" i="5"/>
  <c r="O30" i="5"/>
  <c r="M24" i="5"/>
  <c r="M43" i="5" s="1"/>
  <c r="L38" i="5"/>
  <c r="P38" i="5" s="1"/>
  <c r="L27" i="5"/>
  <c r="P27" i="5" s="1"/>
  <c r="L34" i="5"/>
  <c r="P34" i="5" s="1"/>
  <c r="O37" i="4"/>
  <c r="O19" i="4"/>
  <c r="O12" i="4"/>
  <c r="O33" i="4"/>
  <c r="O51" i="4"/>
  <c r="O23" i="4"/>
  <c r="N17" i="4"/>
  <c r="N32" i="4"/>
  <c r="N22" i="4"/>
  <c r="N33" i="4"/>
  <c r="N21" i="4"/>
  <c r="N39" i="4"/>
  <c r="O14" i="4"/>
  <c r="O39" i="4"/>
  <c r="O40" i="4" s="1"/>
  <c r="O21" i="4"/>
  <c r="O17" i="4"/>
  <c r="O29" i="4"/>
  <c r="O20" i="4"/>
  <c r="O32" i="4"/>
  <c r="O28" i="4"/>
  <c r="O50" i="4"/>
  <c r="O52" i="4" s="1"/>
  <c r="O22" i="4"/>
  <c r="O26" i="4"/>
  <c r="O34" i="4"/>
  <c r="O27" i="4"/>
  <c r="O13" i="4"/>
  <c r="N19" i="4"/>
  <c r="N14" i="4"/>
  <c r="N29" i="4"/>
  <c r="N23" i="4"/>
  <c r="N50" i="4"/>
  <c r="N26" i="4"/>
  <c r="N51" i="4"/>
  <c r="N34" i="4"/>
  <c r="N12" i="4"/>
  <c r="N37" i="4"/>
  <c r="N13" i="4"/>
  <c r="N27" i="4"/>
  <c r="N28" i="4"/>
  <c r="N38" i="4"/>
  <c r="M24" i="4"/>
  <c r="M43" i="4" s="1"/>
  <c r="G43" i="4"/>
  <c r="C47" i="4"/>
  <c r="M52" i="4"/>
  <c r="M30" i="4"/>
  <c r="O50" i="2"/>
  <c r="M17" i="2"/>
  <c r="O31" i="2"/>
  <c r="M27" i="2"/>
  <c r="O32" i="2"/>
  <c r="M28" i="2"/>
  <c r="O26" i="2"/>
  <c r="O33" i="2"/>
  <c r="O20" i="2"/>
  <c r="O36" i="2"/>
  <c r="M38" i="2"/>
  <c r="M19" i="2"/>
  <c r="O21" i="2"/>
  <c r="O37" i="2"/>
  <c r="M49" i="2"/>
  <c r="M33" i="2"/>
  <c r="O25" i="2"/>
  <c r="N12" i="2"/>
  <c r="N14" i="2"/>
  <c r="N13" i="2"/>
  <c r="N20" i="2"/>
  <c r="N31" i="2"/>
  <c r="N21" i="2"/>
  <c r="N32" i="2"/>
  <c r="N22" i="2"/>
  <c r="N25" i="2"/>
  <c r="N36" i="2"/>
  <c r="N19" i="2"/>
  <c r="N33" i="2"/>
  <c r="N26" i="2"/>
  <c r="N37" i="2"/>
  <c r="N50" i="2"/>
  <c r="N17" i="2"/>
  <c r="N27" i="2"/>
  <c r="N38" i="2"/>
  <c r="N18" i="2"/>
  <c r="N28" i="2"/>
  <c r="N49" i="2"/>
  <c r="O17" i="2"/>
  <c r="O27" i="2"/>
  <c r="O38" i="2"/>
  <c r="O18" i="2"/>
  <c r="O28" i="2"/>
  <c r="O49" i="2"/>
  <c r="O19" i="2"/>
  <c r="O13" i="2"/>
  <c r="O12" i="2"/>
  <c r="O14" i="2"/>
  <c r="M31" i="2"/>
  <c r="M32" i="2"/>
  <c r="M14" i="2"/>
  <c r="M12" i="2"/>
  <c r="M13" i="2"/>
  <c r="M50" i="2"/>
  <c r="M51" i="2" s="1"/>
  <c r="M20" i="2"/>
  <c r="M21" i="2"/>
  <c r="M22" i="2"/>
  <c r="M25" i="2"/>
  <c r="M36" i="2"/>
  <c r="M26" i="2"/>
  <c r="M37" i="2"/>
  <c r="C46" i="3"/>
  <c r="G42" i="3"/>
  <c r="C46" i="2"/>
  <c r="L12" i="2" s="1"/>
  <c r="G42" i="2"/>
  <c r="O23" i="3" l="1"/>
  <c r="M23" i="3"/>
  <c r="M34" i="3"/>
  <c r="M15" i="3"/>
  <c r="M42" i="3" s="1"/>
  <c r="O34" i="3"/>
  <c r="O15" i="3"/>
  <c r="N39" i="3"/>
  <c r="O29" i="3"/>
  <c r="N15" i="3"/>
  <c r="O43" i="5"/>
  <c r="N43" i="5"/>
  <c r="P24" i="5"/>
  <c r="L30" i="5"/>
  <c r="P30" i="5" s="1"/>
  <c r="L40" i="5"/>
  <c r="P40" i="5" s="1"/>
  <c r="P35" i="5"/>
  <c r="L52" i="5"/>
  <c r="P50" i="5"/>
  <c r="P52" i="5" s="1"/>
  <c r="P12" i="5"/>
  <c r="L15" i="5"/>
  <c r="O30" i="4"/>
  <c r="O35" i="4"/>
  <c r="O24" i="4"/>
  <c r="N24" i="4"/>
  <c r="N35" i="4"/>
  <c r="N15" i="4"/>
  <c r="O15" i="4"/>
  <c r="O43" i="4" s="1"/>
  <c r="N52" i="4"/>
  <c r="N40" i="4"/>
  <c r="N30" i="4"/>
  <c r="G47" i="4"/>
  <c r="L29" i="4"/>
  <c r="P29" i="4" s="1"/>
  <c r="L21" i="4"/>
  <c r="P21" i="4" s="1"/>
  <c r="L13" i="4"/>
  <c r="P13" i="4" s="1"/>
  <c r="L17" i="4"/>
  <c r="L20" i="4"/>
  <c r="P20" i="4" s="1"/>
  <c r="L38" i="4"/>
  <c r="P38" i="4" s="1"/>
  <c r="L26" i="4"/>
  <c r="L50" i="4"/>
  <c r="L14" i="4"/>
  <c r="P14" i="4" s="1"/>
  <c r="L19" i="4"/>
  <c r="P19" i="4" s="1"/>
  <c r="L22" i="4"/>
  <c r="P22" i="4" s="1"/>
  <c r="L28" i="4"/>
  <c r="P28" i="4" s="1"/>
  <c r="L39" i="4"/>
  <c r="P39" i="4" s="1"/>
  <c r="L27" i="4"/>
  <c r="P27" i="4" s="1"/>
  <c r="L34" i="4"/>
  <c r="P34" i="4" s="1"/>
  <c r="L51" i="4"/>
  <c r="P51" i="4" s="1"/>
  <c r="L12" i="4"/>
  <c r="L23" i="4"/>
  <c r="P23" i="4" s="1"/>
  <c r="L37" i="4"/>
  <c r="L33" i="4"/>
  <c r="P33" i="4" s="1"/>
  <c r="L32" i="4"/>
  <c r="O51" i="2"/>
  <c r="O34" i="2"/>
  <c r="O39" i="2"/>
  <c r="O15" i="2"/>
  <c r="O29" i="2"/>
  <c r="N23" i="2"/>
  <c r="N51" i="2"/>
  <c r="N34" i="2"/>
  <c r="N15" i="2"/>
  <c r="N39" i="2"/>
  <c r="N29" i="2"/>
  <c r="M23" i="2"/>
  <c r="M34" i="2"/>
  <c r="O23" i="2"/>
  <c r="M39" i="2"/>
  <c r="M15" i="2"/>
  <c r="M29" i="2"/>
  <c r="G46" i="3"/>
  <c r="L14" i="3"/>
  <c r="P14" i="3" s="1"/>
  <c r="L13" i="3"/>
  <c r="P13" i="3" s="1"/>
  <c r="L12" i="3"/>
  <c r="L50" i="3"/>
  <c r="P50" i="3" s="1"/>
  <c r="L49" i="3"/>
  <c r="L38" i="3"/>
  <c r="P38" i="3" s="1"/>
  <c r="L37" i="3"/>
  <c r="P37" i="3" s="1"/>
  <c r="L36" i="3"/>
  <c r="L33" i="3"/>
  <c r="P33" i="3" s="1"/>
  <c r="L32" i="3"/>
  <c r="P32" i="3" s="1"/>
  <c r="L31" i="3"/>
  <c r="L28" i="3"/>
  <c r="P28" i="3" s="1"/>
  <c r="L27" i="3"/>
  <c r="P27" i="3" s="1"/>
  <c r="L26" i="3"/>
  <c r="P26" i="3" s="1"/>
  <c r="L25" i="3"/>
  <c r="L22" i="3"/>
  <c r="P22" i="3" s="1"/>
  <c r="L21" i="3"/>
  <c r="P21" i="3" s="1"/>
  <c r="L20" i="3"/>
  <c r="P20" i="3" s="1"/>
  <c r="L19" i="3"/>
  <c r="P19" i="3" s="1"/>
  <c r="L18" i="3"/>
  <c r="P18" i="3" s="1"/>
  <c r="L17" i="3"/>
  <c r="G46" i="2"/>
  <c r="L14" i="2"/>
  <c r="P14" i="2" s="1"/>
  <c r="L13" i="2"/>
  <c r="P13" i="2" s="1"/>
  <c r="L50" i="2"/>
  <c r="P50" i="2" s="1"/>
  <c r="L49" i="2"/>
  <c r="L38" i="2"/>
  <c r="P38" i="2" s="1"/>
  <c r="L37" i="2"/>
  <c r="P37" i="2" s="1"/>
  <c r="L36" i="2"/>
  <c r="L33" i="2"/>
  <c r="P33" i="2" s="1"/>
  <c r="L32" i="2"/>
  <c r="P32" i="2" s="1"/>
  <c r="L31" i="2"/>
  <c r="L28" i="2"/>
  <c r="P28" i="2" s="1"/>
  <c r="L27" i="2"/>
  <c r="P27" i="2" s="1"/>
  <c r="L26" i="2"/>
  <c r="P26" i="2" s="1"/>
  <c r="L25" i="2"/>
  <c r="L22" i="2"/>
  <c r="P22" i="2" s="1"/>
  <c r="L21" i="2"/>
  <c r="P21" i="2" s="1"/>
  <c r="L20" i="2"/>
  <c r="P20" i="2" s="1"/>
  <c r="L19" i="2"/>
  <c r="P19" i="2" s="1"/>
  <c r="L18" i="2"/>
  <c r="P18" i="2" s="1"/>
  <c r="L17" i="2"/>
  <c r="O42" i="3" l="1"/>
  <c r="N42" i="3"/>
  <c r="P15" i="5"/>
  <c r="L43" i="5"/>
  <c r="N43" i="4"/>
  <c r="L40" i="4"/>
  <c r="P40" i="4" s="1"/>
  <c r="P37" i="4"/>
  <c r="L30" i="4"/>
  <c r="P30" i="4" s="1"/>
  <c r="P26" i="4"/>
  <c r="P17" i="4"/>
  <c r="L24" i="4"/>
  <c r="P24" i="4" s="1"/>
  <c r="P12" i="4"/>
  <c r="L15" i="4"/>
  <c r="L52" i="4"/>
  <c r="P50" i="4"/>
  <c r="P52" i="4" s="1"/>
  <c r="P32" i="4"/>
  <c r="L35" i="4"/>
  <c r="P35" i="4" s="1"/>
  <c r="O42" i="2"/>
  <c r="N42" i="2"/>
  <c r="M42" i="2"/>
  <c r="L23" i="3"/>
  <c r="P23" i="3" s="1"/>
  <c r="P17" i="3"/>
  <c r="L29" i="3"/>
  <c r="P29" i="3" s="1"/>
  <c r="P25" i="3"/>
  <c r="L34" i="3"/>
  <c r="P34" i="3" s="1"/>
  <c r="P31" i="3"/>
  <c r="L39" i="3"/>
  <c r="P39" i="3" s="1"/>
  <c r="P36" i="3"/>
  <c r="L51" i="3"/>
  <c r="P49" i="3"/>
  <c r="P51" i="3" s="1"/>
  <c r="L15" i="3"/>
  <c r="P12" i="3"/>
  <c r="L23" i="2"/>
  <c r="P23" i="2" s="1"/>
  <c r="P17" i="2"/>
  <c r="L29" i="2"/>
  <c r="P29" i="2" s="1"/>
  <c r="P25" i="2"/>
  <c r="L34" i="2"/>
  <c r="P34" i="2" s="1"/>
  <c r="P31" i="2"/>
  <c r="L39" i="2"/>
  <c r="P39" i="2" s="1"/>
  <c r="P36" i="2"/>
  <c r="L51" i="2"/>
  <c r="P49" i="2"/>
  <c r="P51" i="2" s="1"/>
  <c r="L15" i="2"/>
  <c r="P12" i="2"/>
  <c r="P43" i="5" l="1"/>
  <c r="L43" i="4"/>
  <c r="P15" i="4"/>
  <c r="L42" i="3"/>
  <c r="P15" i="3"/>
  <c r="L42" i="2"/>
  <c r="P15" i="2"/>
  <c r="P36" i="5" l="1"/>
  <c r="P41" i="5"/>
  <c r="P53" i="5"/>
  <c r="P25" i="5"/>
  <c r="P31" i="5"/>
  <c r="P16" i="5"/>
  <c r="P43" i="4"/>
  <c r="P16" i="4" s="1"/>
  <c r="P42" i="3"/>
  <c r="P16" i="3" s="1"/>
  <c r="P42" i="2"/>
  <c r="P16" i="2" s="1"/>
  <c r="P31" i="4" l="1"/>
  <c r="P53" i="4"/>
  <c r="P25" i="4"/>
  <c r="P36" i="4"/>
  <c r="P41" i="4"/>
  <c r="P52" i="3"/>
  <c r="P40" i="3"/>
  <c r="P35" i="3"/>
  <c r="P30" i="3"/>
  <c r="P24" i="3"/>
  <c r="P52" i="2"/>
  <c r="P40" i="2"/>
  <c r="P35" i="2"/>
  <c r="P30" i="2"/>
  <c r="P24" i="2"/>
</calcChain>
</file>

<file path=xl/sharedStrings.xml><?xml version="1.0" encoding="utf-8"?>
<sst xmlns="http://schemas.openxmlformats.org/spreadsheetml/2006/main" count="331" uniqueCount="65">
  <si>
    <t>Projekt Matu2027 - Stundentafel</t>
  </si>
  <si>
    <t>Kanton</t>
  </si>
  <si>
    <t>Freiburg</t>
  </si>
  <si>
    <t>Schule</t>
  </si>
  <si>
    <t>Schwerpunktfach</t>
  </si>
  <si>
    <t>Anzahl Schulwochen</t>
  </si>
  <si>
    <t>MAR/MAV-Fächer</t>
  </si>
  <si>
    <t>Bereich/Fach</t>
  </si>
  <si>
    <t>Stundentafel</t>
  </si>
  <si>
    <t>Projekte</t>
  </si>
  <si>
    <t>Gesamt</t>
  </si>
  <si>
    <t>Eingabe Wochenlektionen</t>
  </si>
  <si>
    <t>Eingabe Projekttage</t>
  </si>
  <si>
    <t>(Wochenlektionen errechnet)</t>
  </si>
  <si>
    <t>Vorgabe</t>
  </si>
  <si>
    <t>Schuljahr</t>
  </si>
  <si>
    <t>I</t>
  </si>
  <si>
    <t>II</t>
  </si>
  <si>
    <t>III</t>
  </si>
  <si>
    <t>IV</t>
  </si>
  <si>
    <t>Total</t>
  </si>
  <si>
    <t>Art. 18</t>
  </si>
  <si>
    <t>Sprachen</t>
  </si>
  <si>
    <t>Unterrichtssprache</t>
  </si>
  <si>
    <t>2. Landessprache</t>
  </si>
  <si>
    <t>3. Sprache (Engl., Ital., Lat.)</t>
  </si>
  <si>
    <r>
      <t xml:space="preserve">Anteil </t>
    </r>
    <r>
      <rPr>
        <b/>
        <i/>
        <sz val="10"/>
        <rFont val="Arial Narrow"/>
        <family val="2"/>
      </rPr>
      <t>Sprachen</t>
    </r>
    <r>
      <rPr>
        <i/>
        <sz val="10"/>
        <rFont val="Arial Narrow"/>
        <family val="2"/>
      </rPr>
      <t xml:space="preserve"> an der Unterrichtszeit in %</t>
    </r>
  </si>
  <si>
    <t>≥ 27%</t>
  </si>
  <si>
    <t>MINT</t>
  </si>
  <si>
    <t>Mathematik</t>
  </si>
  <si>
    <t>Informatik</t>
  </si>
  <si>
    <t>Biologie</t>
  </si>
  <si>
    <t>Chemie</t>
  </si>
  <si>
    <t>Physik</t>
  </si>
  <si>
    <t>MINT allgemein</t>
  </si>
  <si>
    <r>
      <t xml:space="preserve">Anteil </t>
    </r>
    <r>
      <rPr>
        <b/>
        <i/>
        <sz val="10"/>
        <rFont val="Arial Narrow"/>
        <family val="2"/>
      </rPr>
      <t>MINT</t>
    </r>
    <r>
      <rPr>
        <i/>
        <sz val="10"/>
        <rFont val="Arial Narrow"/>
        <family val="2"/>
      </rPr>
      <t xml:space="preserve"> an der Unterrichtszeit in %</t>
    </r>
  </si>
  <si>
    <t>GSW</t>
  </si>
  <si>
    <t>Geographie</t>
  </si>
  <si>
    <t>Geschichte</t>
  </si>
  <si>
    <t>Wirtschaft &amp; Recht</t>
  </si>
  <si>
    <t>Philosophie</t>
  </si>
  <si>
    <r>
      <t xml:space="preserve">Anteil </t>
    </r>
    <r>
      <rPr>
        <b/>
        <i/>
        <sz val="10"/>
        <rFont val="Arial Narrow"/>
        <family val="2"/>
      </rPr>
      <t>GSW</t>
    </r>
    <r>
      <rPr>
        <i/>
        <sz val="10"/>
        <rFont val="Arial Narrow"/>
        <family val="2"/>
      </rPr>
      <t xml:space="preserve"> an der Unterrichtszeit in %</t>
    </r>
  </si>
  <si>
    <t>≥ 12%</t>
  </si>
  <si>
    <t>Kunst</t>
  </si>
  <si>
    <t>Bildende Kunst</t>
  </si>
  <si>
    <t>Musik</t>
  </si>
  <si>
    <t>Kunst allgemein</t>
  </si>
  <si>
    <r>
      <t xml:space="preserve">Anteil </t>
    </r>
    <r>
      <rPr>
        <b/>
        <i/>
        <sz val="10"/>
        <rFont val="Arial Narrow"/>
        <family val="2"/>
      </rPr>
      <t>Kunst</t>
    </r>
    <r>
      <rPr>
        <i/>
        <sz val="10"/>
        <rFont val="Arial Narrow"/>
        <family val="2"/>
      </rPr>
      <t xml:space="preserve"> an der Unterrichtszeit in %</t>
    </r>
  </si>
  <si>
    <t>≥ 6%</t>
  </si>
  <si>
    <t>Wahlpflicht</t>
  </si>
  <si>
    <t>Ergänzungsfach</t>
  </si>
  <si>
    <t>Maturitätsarbeit</t>
  </si>
  <si>
    <r>
      <t xml:space="preserve">Anteil </t>
    </r>
    <r>
      <rPr>
        <b/>
        <i/>
        <sz val="10"/>
        <rFont val="Arial Narrow"/>
        <family val="2"/>
      </rPr>
      <t>Wahlpflicht</t>
    </r>
    <r>
      <rPr>
        <i/>
        <sz val="10"/>
        <rFont val="Arial Narrow"/>
        <family val="2"/>
      </rPr>
      <t xml:space="preserve"> an der Unterrichtszeit in %</t>
    </r>
  </si>
  <si>
    <t>≥ 15%</t>
  </si>
  <si>
    <t>Gesamte Unterrichts-zeit nach MAR/MAV</t>
  </si>
  <si>
    <t>Sport</t>
  </si>
  <si>
    <t>Religionswissenschaft</t>
  </si>
  <si>
    <t>Unterricht Total</t>
  </si>
  <si>
    <t>Davon Interdisziplinarität gemäss Art. 20 Abs. 2 MAR/MAV</t>
  </si>
  <si>
    <t>Art. 20</t>
  </si>
  <si>
    <t>Fach</t>
  </si>
  <si>
    <r>
      <t xml:space="preserve">Anteil </t>
    </r>
    <r>
      <rPr>
        <b/>
        <i/>
        <sz val="10"/>
        <rFont val="Arial Narrow"/>
        <family val="2"/>
      </rPr>
      <t>Interdisziplinarität</t>
    </r>
    <r>
      <rPr>
        <i/>
        <sz val="10"/>
        <rFont val="Arial Narrow"/>
        <family val="2"/>
      </rPr>
      <t xml:space="preserve"> an der gesamten Unterrichtszeit in %</t>
    </r>
  </si>
  <si>
    <t>≥ 3%</t>
  </si>
  <si>
    <t>Mathematik verstärkt</t>
  </si>
  <si>
    <t>Griechisch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</si>
</sst>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Aptos Narrow"/>
      <family val="2"/>
      <scheme val="minor"/>
    </font>
    <font>
      <b/>
      <sz val="10"/>
      <name val="Arial Narrow"/>
    </font>
    <font>
      <sz val="10"/>
      <name val="Arial Narrow"/>
    </font>
    <font>
      <sz val="12"/>
      <color theme="1"/>
      <name val="Aptos Narrow"/>
      <family val="2"/>
      <scheme val="minor"/>
    </font>
    <font>
      <sz val="10"/>
      <color theme="1"/>
      <name val="Arial Narrow"/>
    </font>
    <font>
      <b/>
      <sz val="10"/>
      <color rgb="FFFF0000"/>
      <name val="Arial Narrow"/>
    </font>
    <font>
      <i/>
      <sz val="10"/>
      <name val="Arial Narrow"/>
    </font>
    <font>
      <b/>
      <sz val="10"/>
      <color theme="1"/>
      <name val="Arial Narrow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</font>
    <font>
      <b/>
      <i/>
      <sz val="10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i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FED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0" applyFont="1"/>
    <xf numFmtId="0" fontId="1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4" fillId="0" borderId="2" xfId="1" applyFont="1" applyBorder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6" fillId="0" borderId="0" xfId="0" applyFont="1" applyAlignment="1">
      <alignment vertical="top"/>
    </xf>
    <xf numFmtId="164" fontId="1" fillId="0" borderId="0" xfId="0" applyNumberFormat="1" applyFont="1"/>
    <xf numFmtId="0" fontId="4" fillId="4" borderId="0" xfId="1" applyFont="1" applyFill="1"/>
    <xf numFmtId="0" fontId="4" fillId="0" borderId="0" xfId="1" applyFont="1" applyProtection="1">
      <protection locked="0"/>
    </xf>
    <xf numFmtId="164" fontId="4" fillId="4" borderId="0" xfId="1" applyNumberFormat="1" applyFont="1" applyFill="1"/>
    <xf numFmtId="2" fontId="4" fillId="4" borderId="0" xfId="1" applyNumberFormat="1" applyFont="1" applyFill="1"/>
    <xf numFmtId="0" fontId="4" fillId="4" borderId="0" xfId="1" applyFont="1" applyFill="1" applyAlignment="1">
      <alignment horizontal="center"/>
    </xf>
    <xf numFmtId="0" fontId="10" fillId="3" borderId="0" xfId="1" applyFont="1" applyFill="1" applyAlignment="1">
      <alignment horizontal="right" vertical="top"/>
    </xf>
    <xf numFmtId="0" fontId="10" fillId="3" borderId="0" xfId="1" applyFont="1" applyFill="1" applyAlignment="1">
      <alignment vertical="top"/>
    </xf>
    <xf numFmtId="164" fontId="10" fillId="3" borderId="0" xfId="1" applyNumberFormat="1" applyFont="1" applyFill="1" applyAlignment="1">
      <alignment vertical="top"/>
    </xf>
    <xf numFmtId="2" fontId="10" fillId="3" borderId="0" xfId="1" applyNumberFormat="1" applyFont="1" applyFill="1" applyAlignment="1">
      <alignment vertical="top"/>
    </xf>
    <xf numFmtId="2" fontId="4" fillId="3" borderId="0" xfId="1" applyNumberFormat="1" applyFont="1" applyFill="1" applyAlignment="1">
      <alignment vertical="top"/>
    </xf>
    <xf numFmtId="0" fontId="10" fillId="5" borderId="0" xfId="1" applyFont="1" applyFill="1" applyAlignment="1">
      <alignment vertical="top"/>
    </xf>
    <xf numFmtId="164" fontId="10" fillId="5" borderId="0" xfId="1" applyNumberFormat="1" applyFont="1" applyFill="1" applyAlignment="1">
      <alignment vertical="top"/>
    </xf>
    <xf numFmtId="2" fontId="10" fillId="5" borderId="0" xfId="1" applyNumberFormat="1" applyFont="1" applyFill="1" applyAlignment="1">
      <alignment vertical="top"/>
    </xf>
    <xf numFmtId="10" fontId="4" fillId="5" borderId="0" xfId="1" applyNumberFormat="1" applyFont="1" applyFill="1" applyAlignment="1">
      <alignment horizontal="center" vertical="top"/>
    </xf>
    <xf numFmtId="0" fontId="2" fillId="5" borderId="0" xfId="0" applyFont="1" applyFill="1" applyAlignment="1">
      <alignment horizontal="center"/>
    </xf>
    <xf numFmtId="0" fontId="10" fillId="4" borderId="0" xfId="1" applyFont="1" applyFill="1" applyAlignment="1">
      <alignment horizontal="center"/>
    </xf>
    <xf numFmtId="0" fontId="10" fillId="0" borderId="0" xfId="1" applyFont="1"/>
    <xf numFmtId="2" fontId="7" fillId="6" borderId="0" xfId="1" applyNumberFormat="1" applyFont="1" applyFill="1" applyAlignment="1">
      <alignment vertical="center"/>
    </xf>
    <xf numFmtId="164" fontId="7" fillId="6" borderId="0" xfId="1" applyNumberFormat="1" applyFont="1" applyFill="1" applyAlignment="1">
      <alignment vertical="center"/>
    </xf>
    <xf numFmtId="0" fontId="7" fillId="6" borderId="0" xfId="1" applyFont="1" applyFill="1" applyAlignment="1">
      <alignment vertical="center"/>
    </xf>
    <xf numFmtId="0" fontId="7" fillId="3" borderId="0" xfId="1" applyFont="1" applyFill="1"/>
    <xf numFmtId="164" fontId="7" fillId="3" borderId="0" xfId="1" applyNumberFormat="1" applyFont="1" applyFill="1"/>
    <xf numFmtId="2" fontId="7" fillId="3" borderId="0" xfId="1" applyNumberFormat="1" applyFont="1" applyFill="1"/>
    <xf numFmtId="0" fontId="4" fillId="7" borderId="0" xfId="1" applyFont="1" applyFill="1"/>
    <xf numFmtId="164" fontId="4" fillId="7" borderId="0" xfId="1" applyNumberFormat="1" applyFont="1" applyFill="1"/>
    <xf numFmtId="10" fontId="4" fillId="7" borderId="0" xfId="1" applyNumberFormat="1" applyFont="1" applyFill="1" applyAlignment="1">
      <alignment horizontal="center" vertical="top"/>
    </xf>
    <xf numFmtId="0" fontId="2" fillId="7" borderId="0" xfId="0" applyFont="1" applyFill="1" applyAlignment="1">
      <alignment horizontal="center"/>
    </xf>
    <xf numFmtId="164" fontId="4" fillId="0" borderId="0" xfId="1" applyNumberFormat="1" applyFont="1"/>
    <xf numFmtId="0" fontId="13" fillId="4" borderId="0" xfId="1" applyFont="1" applyFill="1"/>
    <xf numFmtId="0" fontId="14" fillId="0" borderId="0" xfId="0" applyFont="1"/>
    <xf numFmtId="0" fontId="8" fillId="0" borderId="0" xfId="0" applyFont="1"/>
    <xf numFmtId="0" fontId="13" fillId="0" borderId="0" xfId="1" applyFont="1"/>
    <xf numFmtId="164" fontId="14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9" fillId="2" borderId="0" xfId="1" applyFont="1" applyFill="1"/>
    <xf numFmtId="0" fontId="13" fillId="2" borderId="0" xfId="1" applyFont="1" applyFill="1"/>
    <xf numFmtId="0" fontId="13" fillId="2" borderId="0" xfId="1" applyFont="1" applyFill="1" applyAlignment="1">
      <alignment horizontal="center"/>
    </xf>
    <xf numFmtId="0" fontId="13" fillId="2" borderId="0" xfId="1" applyFont="1" applyFill="1" applyAlignment="1">
      <alignment horizontal="right"/>
    </xf>
    <xf numFmtId="164" fontId="13" fillId="2" borderId="0" xfId="1" applyNumberFormat="1" applyFont="1" applyFill="1" applyAlignment="1">
      <alignment horizontal="center"/>
    </xf>
    <xf numFmtId="0" fontId="12" fillId="5" borderId="3" xfId="0" applyFont="1" applyFill="1" applyBorder="1"/>
    <xf numFmtId="0" fontId="15" fillId="5" borderId="0" xfId="1" applyFont="1" applyFill="1" applyAlignment="1">
      <alignment vertical="top"/>
    </xf>
    <xf numFmtId="0" fontId="15" fillId="3" borderId="0" xfId="1" applyFont="1" applyFill="1" applyAlignment="1">
      <alignment horizontal="right" vertical="top"/>
    </xf>
    <xf numFmtId="0" fontId="13" fillId="4" borderId="0" xfId="1" applyFont="1" applyFill="1" applyAlignment="1">
      <alignment horizontal="center"/>
    </xf>
    <xf numFmtId="0" fontId="13" fillId="4" borderId="0" xfId="1" quotePrefix="1" applyFont="1" applyFill="1"/>
    <xf numFmtId="0" fontId="13" fillId="4" borderId="0" xfId="1" applyFont="1" applyFill="1" applyAlignment="1">
      <alignment horizontal="right"/>
    </xf>
    <xf numFmtId="0" fontId="9" fillId="4" borderId="0" xfId="1" applyFont="1" applyFill="1"/>
    <xf numFmtId="0" fontId="13" fillId="3" borderId="0" xfId="1" applyFont="1" applyFill="1" applyAlignment="1">
      <alignment horizontal="right"/>
    </xf>
    <xf numFmtId="0" fontId="12" fillId="7" borderId="0" xfId="0" applyFont="1" applyFill="1"/>
    <xf numFmtId="0" fontId="13" fillId="7" borderId="0" xfId="1" applyFont="1" applyFill="1"/>
    <xf numFmtId="0" fontId="9" fillId="6" borderId="0" xfId="1" applyFont="1" applyFill="1" applyAlignment="1">
      <alignment horizontal="left" vertical="center" wrapText="1"/>
    </xf>
    <xf numFmtId="0" fontId="1" fillId="0" borderId="1" xfId="0" applyFont="1" applyBorder="1" applyProtection="1">
      <protection locked="0"/>
    </xf>
    <xf numFmtId="0" fontId="9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 vertical="center" textRotation="90"/>
    </xf>
    <xf numFmtId="0" fontId="13" fillId="3" borderId="0" xfId="1" applyFont="1" applyFill="1" applyAlignment="1">
      <alignment horizontal="center" vertical="center" textRotation="90"/>
    </xf>
  </cellXfs>
  <cellStyles count="2">
    <cellStyle name="Normal" xfId="0" builtinId="0"/>
    <cellStyle name="Standard 2" xfId="1" xr:uid="{B65E9E8F-412C-41E7-B7AD-58A61EEB3BEE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60830-DD6E-4A1E-9C0B-A46B34BFC9CF}">
  <sheetPr>
    <pageSetUpPr fitToPage="1"/>
  </sheetPr>
  <dimension ref="A1:Q52"/>
  <sheetViews>
    <sheetView tabSelected="1" zoomScale="130" zoomScaleNormal="130" workbookViewId="0">
      <selection activeCell="A2" sqref="A2"/>
    </sheetView>
  </sheetViews>
  <sheetFormatPr baseColWidth="10" defaultColWidth="12" defaultRowHeight="12.75" x14ac:dyDescent="0.2"/>
  <cols>
    <col min="1" max="1" width="2.7109375" style="5" customWidth="1"/>
    <col min="2" max="2" width="21.5703125" style="5" bestFit="1" customWidth="1"/>
    <col min="3" max="6" width="4.42578125" style="5" bestFit="1" customWidth="1"/>
    <col min="7" max="7" width="4.42578125" style="46" customWidth="1"/>
    <col min="8" max="11" width="3.28515625" style="5" customWidth="1"/>
    <col min="12" max="15" width="4.7109375" style="5" customWidth="1"/>
    <col min="16" max="16" width="6.5703125" style="5" customWidth="1"/>
    <col min="17" max="17" width="6.5703125" style="6" bestFit="1" customWidth="1"/>
    <col min="18" max="16384" width="12" style="5"/>
  </cols>
  <sheetData>
    <row r="1" spans="1:17" x14ac:dyDescent="0.2">
      <c r="A1" s="1" t="s">
        <v>0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/>
      <c r="B2" s="7"/>
      <c r="C2" s="1"/>
      <c r="D2" s="2"/>
      <c r="E2" s="2"/>
      <c r="F2" s="2"/>
      <c r="G2" s="3"/>
      <c r="H2" s="2"/>
      <c r="I2" s="4"/>
    </row>
    <row r="3" spans="1:17" x14ac:dyDescent="0.2">
      <c r="A3" s="48" t="s">
        <v>1</v>
      </c>
      <c r="B3" s="49"/>
      <c r="C3" s="8" t="s">
        <v>2</v>
      </c>
      <c r="D3" s="9"/>
      <c r="E3" s="10"/>
      <c r="F3" s="9"/>
      <c r="G3" s="11"/>
      <c r="H3" s="9"/>
      <c r="I3" s="12"/>
    </row>
    <row r="4" spans="1:17" x14ac:dyDescent="0.2">
      <c r="A4" s="48" t="s">
        <v>3</v>
      </c>
      <c r="B4" s="49"/>
      <c r="C4" s="70"/>
      <c r="D4" s="70"/>
      <c r="E4" s="70"/>
      <c r="F4" s="70"/>
      <c r="G4" s="70"/>
      <c r="H4" s="70"/>
      <c r="I4" s="70"/>
    </row>
    <row r="5" spans="1:17" x14ac:dyDescent="0.2">
      <c r="A5" s="48" t="s">
        <v>4</v>
      </c>
      <c r="B5" s="49"/>
      <c r="C5" s="13"/>
      <c r="D5" s="13"/>
      <c r="E5" s="13"/>
      <c r="F5" s="13"/>
      <c r="G5" s="14"/>
      <c r="H5" s="13"/>
      <c r="I5" s="13"/>
    </row>
    <row r="6" spans="1:17" x14ac:dyDescent="0.2">
      <c r="A6" s="50" t="s">
        <v>5</v>
      </c>
      <c r="B6" s="50"/>
      <c r="C6" s="15">
        <v>37</v>
      </c>
      <c r="D6" s="10"/>
      <c r="E6" s="10"/>
      <c r="F6" s="10"/>
      <c r="G6" s="16"/>
      <c r="H6" s="10"/>
      <c r="I6" s="10"/>
    </row>
    <row r="7" spans="1:17" x14ac:dyDescent="0.2">
      <c r="A7" s="17"/>
      <c r="B7" s="17"/>
      <c r="C7" s="1"/>
      <c r="D7" s="1"/>
      <c r="E7" s="1"/>
      <c r="F7" s="1"/>
      <c r="G7" s="18"/>
      <c r="H7" s="1"/>
      <c r="I7" s="1"/>
    </row>
    <row r="8" spans="1:17" x14ac:dyDescent="0.2">
      <c r="A8" s="48" t="s">
        <v>6</v>
      </c>
      <c r="B8" s="48"/>
      <c r="C8" s="48"/>
      <c r="D8" s="48"/>
      <c r="E8" s="48"/>
      <c r="F8" s="48"/>
      <c r="G8" s="51"/>
      <c r="H8" s="48"/>
      <c r="I8" s="52"/>
      <c r="J8" s="50"/>
      <c r="K8" s="50"/>
      <c r="L8" s="50"/>
      <c r="M8" s="50"/>
      <c r="N8" s="50"/>
      <c r="O8" s="50"/>
      <c r="P8" s="50"/>
      <c r="Q8" s="53"/>
    </row>
    <row r="9" spans="1:17" x14ac:dyDescent="0.2">
      <c r="A9" s="54" t="s">
        <v>7</v>
      </c>
      <c r="B9" s="55"/>
      <c r="C9" s="71" t="s">
        <v>8</v>
      </c>
      <c r="D9" s="71"/>
      <c r="E9" s="71"/>
      <c r="F9" s="71"/>
      <c r="G9" s="71"/>
      <c r="H9" s="71" t="s">
        <v>9</v>
      </c>
      <c r="I9" s="71"/>
      <c r="J9" s="71"/>
      <c r="K9" s="71"/>
      <c r="L9" s="71" t="s">
        <v>10</v>
      </c>
      <c r="M9" s="71"/>
      <c r="N9" s="71"/>
      <c r="O9" s="71"/>
      <c r="P9" s="71"/>
      <c r="Q9" s="56"/>
    </row>
    <row r="10" spans="1:17" ht="12.75" customHeight="1" x14ac:dyDescent="0.2">
      <c r="A10" s="55"/>
      <c r="B10" s="55"/>
      <c r="C10" s="72" t="s">
        <v>11</v>
      </c>
      <c r="D10" s="72"/>
      <c r="E10" s="72"/>
      <c r="F10" s="72"/>
      <c r="G10" s="72"/>
      <c r="H10" s="72" t="s">
        <v>12</v>
      </c>
      <c r="I10" s="72"/>
      <c r="J10" s="72"/>
      <c r="K10" s="72"/>
      <c r="L10" s="72" t="s">
        <v>13</v>
      </c>
      <c r="M10" s="72"/>
      <c r="N10" s="72"/>
      <c r="O10" s="72"/>
      <c r="P10" s="72"/>
      <c r="Q10" s="56" t="s">
        <v>14</v>
      </c>
    </row>
    <row r="11" spans="1:17" x14ac:dyDescent="0.2">
      <c r="A11" s="55"/>
      <c r="B11" s="57" t="s">
        <v>15</v>
      </c>
      <c r="C11" s="56" t="s">
        <v>16</v>
      </c>
      <c r="D11" s="56" t="s">
        <v>17</v>
      </c>
      <c r="E11" s="56" t="s">
        <v>18</v>
      </c>
      <c r="F11" s="56" t="s">
        <v>19</v>
      </c>
      <c r="G11" s="58" t="s">
        <v>20</v>
      </c>
      <c r="H11" s="56" t="s">
        <v>16</v>
      </c>
      <c r="I11" s="56" t="s">
        <v>17</v>
      </c>
      <c r="J11" s="56" t="s">
        <v>18</v>
      </c>
      <c r="K11" s="56" t="s">
        <v>19</v>
      </c>
      <c r="L11" s="56" t="s">
        <v>16</v>
      </c>
      <c r="M11" s="56" t="s">
        <v>17</v>
      </c>
      <c r="N11" s="56" t="s">
        <v>18</v>
      </c>
      <c r="O11" s="56" t="s">
        <v>19</v>
      </c>
      <c r="P11" s="56" t="s">
        <v>20</v>
      </c>
      <c r="Q11" s="56" t="s">
        <v>21</v>
      </c>
    </row>
    <row r="12" spans="1:17" ht="12.95" customHeight="1" x14ac:dyDescent="0.2">
      <c r="A12" s="73" t="s">
        <v>22</v>
      </c>
      <c r="B12" s="47" t="s">
        <v>23</v>
      </c>
      <c r="C12" s="20">
        <v>4</v>
      </c>
      <c r="D12" s="20">
        <v>4</v>
      </c>
      <c r="E12" s="20">
        <v>4</v>
      </c>
      <c r="F12" s="20">
        <v>4</v>
      </c>
      <c r="G12" s="21">
        <f>SUM(C12:F12)</f>
        <v>16</v>
      </c>
      <c r="H12" s="20"/>
      <c r="I12" s="20"/>
      <c r="J12" s="20"/>
      <c r="K12" s="20"/>
      <c r="L12" s="22">
        <f t="shared" ref="L12:O14" si="0">C12*(1-H$46/5/$C$6)+H12/5/$C$6*(C$46)</f>
        <v>4</v>
      </c>
      <c r="M12" s="22">
        <f t="shared" si="0"/>
        <v>3.9567567567567568</v>
      </c>
      <c r="N12" s="22">
        <f t="shared" si="0"/>
        <v>3.827027027027027</v>
      </c>
      <c r="O12" s="22">
        <f t="shared" si="0"/>
        <v>4</v>
      </c>
      <c r="P12" s="22">
        <f>SUM(L12:O12)</f>
        <v>15.783783783783784</v>
      </c>
      <c r="Q12" s="23"/>
    </row>
    <row r="13" spans="1:17" x14ac:dyDescent="0.2">
      <c r="A13" s="73"/>
      <c r="B13" s="47" t="s">
        <v>24</v>
      </c>
      <c r="C13" s="20">
        <v>4</v>
      </c>
      <c r="D13" s="20">
        <v>3</v>
      </c>
      <c r="E13" s="20">
        <v>3</v>
      </c>
      <c r="F13" s="20">
        <v>3</v>
      </c>
      <c r="G13" s="21">
        <f>SUM(C13:F13)</f>
        <v>13</v>
      </c>
      <c r="H13" s="20"/>
      <c r="I13" s="20"/>
      <c r="J13" s="20"/>
      <c r="K13" s="20"/>
      <c r="L13" s="22">
        <f t="shared" si="0"/>
        <v>4</v>
      </c>
      <c r="M13" s="22">
        <f t="shared" si="0"/>
        <v>2.9675675675675675</v>
      </c>
      <c r="N13" s="22">
        <f t="shared" si="0"/>
        <v>2.8702702702702703</v>
      </c>
      <c r="O13" s="22">
        <f t="shared" si="0"/>
        <v>3</v>
      </c>
      <c r="P13" s="22">
        <f>SUM(L13:O13)</f>
        <v>12.837837837837837</v>
      </c>
      <c r="Q13" s="23"/>
    </row>
    <row r="14" spans="1:17" x14ac:dyDescent="0.2">
      <c r="A14" s="73"/>
      <c r="B14" s="47" t="s">
        <v>25</v>
      </c>
      <c r="C14" s="20">
        <v>3</v>
      </c>
      <c r="D14" s="20">
        <v>3</v>
      </c>
      <c r="E14" s="20">
        <v>3</v>
      </c>
      <c r="F14" s="20">
        <v>2</v>
      </c>
      <c r="G14" s="21">
        <f>SUM(C14:F14)</f>
        <v>11</v>
      </c>
      <c r="H14" s="20"/>
      <c r="I14" s="20"/>
      <c r="J14" s="20"/>
      <c r="K14" s="20"/>
      <c r="L14" s="22">
        <f t="shared" si="0"/>
        <v>3</v>
      </c>
      <c r="M14" s="22">
        <f t="shared" si="0"/>
        <v>2.9675675675675675</v>
      </c>
      <c r="N14" s="22">
        <f t="shared" si="0"/>
        <v>2.8702702702702703</v>
      </c>
      <c r="O14" s="22">
        <f t="shared" si="0"/>
        <v>2</v>
      </c>
      <c r="P14" s="22">
        <f>SUM(L14:O14)</f>
        <v>10.837837837837837</v>
      </c>
      <c r="Q14" s="23"/>
    </row>
    <row r="15" spans="1:17" x14ac:dyDescent="0.2">
      <c r="A15" s="73"/>
      <c r="B15" s="24" t="s">
        <v>20</v>
      </c>
      <c r="C15" s="25">
        <f>SUM(C12:C14)</f>
        <v>11</v>
      </c>
      <c r="D15" s="25">
        <f>SUM(D12:D14)</f>
        <v>10</v>
      </c>
      <c r="E15" s="25">
        <f>SUM(E12:E14)</f>
        <v>10</v>
      </c>
      <c r="F15" s="25">
        <f>SUM(F12:F14)</f>
        <v>9</v>
      </c>
      <c r="G15" s="26">
        <f>SUM(C15:F15)</f>
        <v>40</v>
      </c>
      <c r="H15" s="25">
        <f t="shared" ref="H15:O15" si="1">SUM(H12:H14)</f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7">
        <f t="shared" si="1"/>
        <v>11</v>
      </c>
      <c r="M15" s="27">
        <f t="shared" si="1"/>
        <v>9.8918918918918912</v>
      </c>
      <c r="N15" s="27">
        <f t="shared" si="1"/>
        <v>9.5675675675675667</v>
      </c>
      <c r="O15" s="27">
        <f t="shared" si="1"/>
        <v>9</v>
      </c>
      <c r="P15" s="28">
        <f>SUM(L15:O15)</f>
        <v>39.45945945945946</v>
      </c>
      <c r="Q15" s="23"/>
    </row>
    <row r="16" spans="1:17" x14ac:dyDescent="0.2">
      <c r="A16" s="59" t="s">
        <v>26</v>
      </c>
      <c r="B16" s="60"/>
      <c r="C16" s="29"/>
      <c r="D16" s="29"/>
      <c r="E16" s="29"/>
      <c r="F16" s="29"/>
      <c r="G16" s="30"/>
      <c r="H16" s="29"/>
      <c r="I16" s="29"/>
      <c r="J16" s="29"/>
      <c r="K16" s="29"/>
      <c r="L16" s="31"/>
      <c r="M16" s="31"/>
      <c r="N16" s="31"/>
      <c r="O16" s="31"/>
      <c r="P16" s="32">
        <f>IF(P15&gt;0,P15/$P$42," ")</f>
        <v>0.32016139642998115</v>
      </c>
      <c r="Q16" s="33" t="s">
        <v>27</v>
      </c>
    </row>
    <row r="17" spans="1:17" ht="12.95" customHeight="1" x14ac:dyDescent="0.2">
      <c r="A17" s="74" t="s">
        <v>28</v>
      </c>
      <c r="B17" s="47" t="s">
        <v>29</v>
      </c>
      <c r="C17" s="20">
        <v>4</v>
      </c>
      <c r="D17" s="20">
        <v>4</v>
      </c>
      <c r="E17" s="20">
        <v>4</v>
      </c>
      <c r="F17" s="20">
        <v>4</v>
      </c>
      <c r="G17" s="21">
        <f t="shared" ref="G17:G23" si="2">SUM(C17:F17)</f>
        <v>16</v>
      </c>
      <c r="H17" s="20"/>
      <c r="I17" s="20"/>
      <c r="J17" s="20"/>
      <c r="K17" s="20"/>
      <c r="L17" s="22">
        <f t="shared" ref="L17:O22" si="3">C17*(1-H$46/5/$C$6)+H17/5/$C$6*(C$46)</f>
        <v>4</v>
      </c>
      <c r="M17" s="22">
        <f t="shared" si="3"/>
        <v>3.9567567567567568</v>
      </c>
      <c r="N17" s="22">
        <f t="shared" si="3"/>
        <v>3.827027027027027</v>
      </c>
      <c r="O17" s="22">
        <f t="shared" si="3"/>
        <v>4</v>
      </c>
      <c r="P17" s="22">
        <f t="shared" ref="P17:P23" si="4">SUM(L17:O17)</f>
        <v>15.783783783783784</v>
      </c>
      <c r="Q17" s="23"/>
    </row>
    <row r="18" spans="1:17" x14ac:dyDescent="0.2">
      <c r="A18" s="74"/>
      <c r="B18" s="47" t="s">
        <v>30</v>
      </c>
      <c r="C18" s="20">
        <v>2</v>
      </c>
      <c r="D18" s="20">
        <v>2</v>
      </c>
      <c r="E18" s="20"/>
      <c r="F18" s="20"/>
      <c r="G18" s="21">
        <f t="shared" si="2"/>
        <v>4</v>
      </c>
      <c r="H18" s="20"/>
      <c r="I18" s="20"/>
      <c r="J18" s="20"/>
      <c r="K18" s="20"/>
      <c r="L18" s="22">
        <f t="shared" si="3"/>
        <v>2</v>
      </c>
      <c r="M18" s="22">
        <f t="shared" si="3"/>
        <v>1.9783783783783784</v>
      </c>
      <c r="N18" s="22">
        <f t="shared" si="3"/>
        <v>0</v>
      </c>
      <c r="O18" s="22">
        <f t="shared" si="3"/>
        <v>0</v>
      </c>
      <c r="P18" s="22">
        <f t="shared" si="4"/>
        <v>3.9783783783783786</v>
      </c>
      <c r="Q18" s="23"/>
    </row>
    <row r="19" spans="1:17" x14ac:dyDescent="0.2">
      <c r="A19" s="74"/>
      <c r="B19" s="47" t="s">
        <v>31</v>
      </c>
      <c r="C19" s="20">
        <v>2</v>
      </c>
      <c r="D19" s="20">
        <v>2</v>
      </c>
      <c r="E19" s="20"/>
      <c r="F19" s="20"/>
      <c r="G19" s="21">
        <f t="shared" si="2"/>
        <v>4</v>
      </c>
      <c r="H19" s="20"/>
      <c r="I19" s="20"/>
      <c r="J19" s="20"/>
      <c r="K19" s="20"/>
      <c r="L19" s="22">
        <f t="shared" si="3"/>
        <v>2</v>
      </c>
      <c r="M19" s="22">
        <f t="shared" si="3"/>
        <v>1.9783783783783784</v>
      </c>
      <c r="N19" s="22">
        <f t="shared" si="3"/>
        <v>0</v>
      </c>
      <c r="O19" s="22">
        <f t="shared" si="3"/>
        <v>0</v>
      </c>
      <c r="P19" s="22">
        <f t="shared" si="4"/>
        <v>3.9783783783783786</v>
      </c>
      <c r="Q19" s="23"/>
    </row>
    <row r="20" spans="1:17" x14ac:dyDescent="0.2">
      <c r="A20" s="74"/>
      <c r="B20" s="47" t="s">
        <v>32</v>
      </c>
      <c r="C20" s="20">
        <v>2</v>
      </c>
      <c r="D20" s="20">
        <v>2</v>
      </c>
      <c r="E20" s="20"/>
      <c r="F20" s="20"/>
      <c r="G20" s="21">
        <f t="shared" si="2"/>
        <v>4</v>
      </c>
      <c r="H20" s="20"/>
      <c r="I20" s="20"/>
      <c r="J20" s="20"/>
      <c r="K20" s="20"/>
      <c r="L20" s="22">
        <f t="shared" si="3"/>
        <v>2</v>
      </c>
      <c r="M20" s="22">
        <f t="shared" si="3"/>
        <v>1.9783783783783784</v>
      </c>
      <c r="N20" s="22">
        <f t="shared" si="3"/>
        <v>0</v>
      </c>
      <c r="O20" s="22">
        <f t="shared" si="3"/>
        <v>0</v>
      </c>
      <c r="P20" s="22">
        <f t="shared" si="4"/>
        <v>3.9783783783783786</v>
      </c>
      <c r="Q20" s="23"/>
    </row>
    <row r="21" spans="1:17" x14ac:dyDescent="0.2">
      <c r="A21" s="74"/>
      <c r="B21" s="47" t="s">
        <v>33</v>
      </c>
      <c r="C21" s="20"/>
      <c r="D21" s="20">
        <v>2</v>
      </c>
      <c r="E21" s="20">
        <v>2</v>
      </c>
      <c r="F21" s="20"/>
      <c r="G21" s="21">
        <f t="shared" si="2"/>
        <v>4</v>
      </c>
      <c r="H21" s="20"/>
      <c r="I21" s="20"/>
      <c r="J21" s="20"/>
      <c r="K21" s="20"/>
      <c r="L21" s="22">
        <f t="shared" si="3"/>
        <v>0</v>
      </c>
      <c r="M21" s="22">
        <f t="shared" si="3"/>
        <v>1.9783783783783784</v>
      </c>
      <c r="N21" s="22">
        <f t="shared" si="3"/>
        <v>1.9135135135135135</v>
      </c>
      <c r="O21" s="22">
        <f t="shared" si="3"/>
        <v>0</v>
      </c>
      <c r="P21" s="22">
        <f t="shared" si="4"/>
        <v>3.8918918918918921</v>
      </c>
      <c r="Q21" s="23"/>
    </row>
    <row r="22" spans="1:17" x14ac:dyDescent="0.2">
      <c r="A22" s="74"/>
      <c r="B22" s="47" t="s">
        <v>34</v>
      </c>
      <c r="C22" s="20"/>
      <c r="D22" s="20"/>
      <c r="E22" s="20">
        <v>2</v>
      </c>
      <c r="F22" s="20">
        <v>2</v>
      </c>
      <c r="G22" s="21">
        <f t="shared" si="2"/>
        <v>4</v>
      </c>
      <c r="H22" s="20"/>
      <c r="I22" s="20"/>
      <c r="J22" s="20"/>
      <c r="K22" s="20"/>
      <c r="L22" s="22">
        <f t="shared" si="3"/>
        <v>0</v>
      </c>
      <c r="M22" s="22">
        <f t="shared" si="3"/>
        <v>0</v>
      </c>
      <c r="N22" s="22">
        <f t="shared" si="3"/>
        <v>1.9135135135135135</v>
      </c>
      <c r="O22" s="22">
        <f t="shared" si="3"/>
        <v>2</v>
      </c>
      <c r="P22" s="22">
        <f t="shared" si="4"/>
        <v>3.9135135135135135</v>
      </c>
      <c r="Q22" s="23"/>
    </row>
    <row r="23" spans="1:17" s="35" customFormat="1" x14ac:dyDescent="0.2">
      <c r="A23" s="74"/>
      <c r="B23" s="61" t="s">
        <v>20</v>
      </c>
      <c r="C23" s="25">
        <f>SUM(C17:C22)</f>
        <v>10</v>
      </c>
      <c r="D23" s="25">
        <f>SUM(D17:D22)</f>
        <v>12</v>
      </c>
      <c r="E23" s="25">
        <f>SUM(E17:E22)</f>
        <v>8</v>
      </c>
      <c r="F23" s="25">
        <f>SUM(F17:F22)</f>
        <v>6</v>
      </c>
      <c r="G23" s="26">
        <f t="shared" si="2"/>
        <v>36</v>
      </c>
      <c r="H23" s="25">
        <f t="shared" ref="H23:O23" si="5">SUM(H17:H22)</f>
        <v>0</v>
      </c>
      <c r="I23" s="25">
        <f t="shared" si="5"/>
        <v>0</v>
      </c>
      <c r="J23" s="25">
        <f t="shared" si="5"/>
        <v>0</v>
      </c>
      <c r="K23" s="25">
        <f t="shared" si="5"/>
        <v>0</v>
      </c>
      <c r="L23" s="27">
        <f t="shared" si="5"/>
        <v>10</v>
      </c>
      <c r="M23" s="27">
        <f t="shared" si="5"/>
        <v>11.87027027027027</v>
      </c>
      <c r="N23" s="27">
        <f t="shared" si="5"/>
        <v>7.654054054054054</v>
      </c>
      <c r="O23" s="27">
        <f t="shared" si="5"/>
        <v>6</v>
      </c>
      <c r="P23" s="28">
        <f t="shared" si="4"/>
        <v>35.524324324324326</v>
      </c>
      <c r="Q23" s="34"/>
    </row>
    <row r="24" spans="1:17" s="35" customFormat="1" x14ac:dyDescent="0.2">
      <c r="A24" s="59" t="s">
        <v>35</v>
      </c>
      <c r="B24" s="29"/>
      <c r="C24" s="29"/>
      <c r="D24" s="29"/>
      <c r="E24" s="29"/>
      <c r="F24" s="29"/>
      <c r="G24" s="30"/>
      <c r="H24" s="29"/>
      <c r="I24" s="29"/>
      <c r="J24" s="29"/>
      <c r="K24" s="29"/>
      <c r="L24" s="31"/>
      <c r="M24" s="31"/>
      <c r="N24" s="31"/>
      <c r="O24" s="31"/>
      <c r="P24" s="32">
        <f>IF(P23&gt;0,P23/$P$42," ")</f>
        <v>0.28823297223805977</v>
      </c>
      <c r="Q24" s="33" t="s">
        <v>27</v>
      </c>
    </row>
    <row r="25" spans="1:17" ht="12.75" customHeight="1" x14ac:dyDescent="0.2">
      <c r="A25" s="73" t="s">
        <v>36</v>
      </c>
      <c r="B25" s="47" t="s">
        <v>37</v>
      </c>
      <c r="C25" s="20">
        <v>2</v>
      </c>
      <c r="D25" s="20">
        <v>2</v>
      </c>
      <c r="E25" s="20"/>
      <c r="F25" s="20"/>
      <c r="G25" s="21">
        <f t="shared" ref="G25:G29" si="6">SUM(C25:F25)</f>
        <v>4</v>
      </c>
      <c r="H25" s="20"/>
      <c r="I25" s="20"/>
      <c r="J25" s="20"/>
      <c r="K25" s="20"/>
      <c r="L25" s="22">
        <f t="shared" ref="L25:O28" si="7">C25*(1-H$46/5/$C$6)+H25/5/$C$6*(C$46)</f>
        <v>2</v>
      </c>
      <c r="M25" s="22">
        <f t="shared" si="7"/>
        <v>1.9783783783783784</v>
      </c>
      <c r="N25" s="22">
        <f t="shared" si="7"/>
        <v>0</v>
      </c>
      <c r="O25" s="22">
        <f t="shared" si="7"/>
        <v>0</v>
      </c>
      <c r="P25" s="22">
        <f t="shared" ref="P25:P29" si="8">SUM(L25:O25)</f>
        <v>3.9783783783783786</v>
      </c>
      <c r="Q25" s="23"/>
    </row>
    <row r="26" spans="1:17" x14ac:dyDescent="0.2">
      <c r="A26" s="73"/>
      <c r="B26" s="47" t="s">
        <v>38</v>
      </c>
      <c r="C26" s="20">
        <v>2</v>
      </c>
      <c r="D26" s="20">
        <v>2</v>
      </c>
      <c r="E26" s="20">
        <v>2</v>
      </c>
      <c r="F26" s="20">
        <v>2</v>
      </c>
      <c r="G26" s="21">
        <f t="shared" si="6"/>
        <v>8</v>
      </c>
      <c r="H26" s="20"/>
      <c r="I26" s="20"/>
      <c r="J26" s="20"/>
      <c r="K26" s="20"/>
      <c r="L26" s="22">
        <f t="shared" si="7"/>
        <v>2</v>
      </c>
      <c r="M26" s="22">
        <f t="shared" si="7"/>
        <v>1.9783783783783784</v>
      </c>
      <c r="N26" s="22">
        <f t="shared" si="7"/>
        <v>1.9135135135135135</v>
      </c>
      <c r="O26" s="22">
        <f t="shared" si="7"/>
        <v>2</v>
      </c>
      <c r="P26" s="22">
        <f t="shared" si="8"/>
        <v>7.8918918918918921</v>
      </c>
      <c r="Q26" s="23"/>
    </row>
    <row r="27" spans="1:17" x14ac:dyDescent="0.2">
      <c r="A27" s="73"/>
      <c r="B27" s="47" t="s">
        <v>39</v>
      </c>
      <c r="C27" s="20">
        <v>2</v>
      </c>
      <c r="D27" s="20">
        <v>2</v>
      </c>
      <c r="E27" s="20"/>
      <c r="F27" s="20"/>
      <c r="G27" s="21">
        <f t="shared" si="6"/>
        <v>4</v>
      </c>
      <c r="H27" s="20"/>
      <c r="I27" s="20"/>
      <c r="J27" s="20"/>
      <c r="K27" s="20"/>
      <c r="L27" s="22">
        <f t="shared" si="7"/>
        <v>2</v>
      </c>
      <c r="M27" s="22">
        <f t="shared" si="7"/>
        <v>1.9783783783783784</v>
      </c>
      <c r="N27" s="22">
        <f t="shared" si="7"/>
        <v>0</v>
      </c>
      <c r="O27" s="22">
        <f t="shared" si="7"/>
        <v>0</v>
      </c>
      <c r="P27" s="22">
        <f t="shared" si="8"/>
        <v>3.9783783783783786</v>
      </c>
      <c r="Q27" s="23"/>
    </row>
    <row r="28" spans="1:17" x14ac:dyDescent="0.2">
      <c r="A28" s="73"/>
      <c r="B28" s="47" t="s">
        <v>40</v>
      </c>
      <c r="C28" s="20"/>
      <c r="D28" s="20"/>
      <c r="E28" s="20">
        <v>2</v>
      </c>
      <c r="F28" s="20">
        <v>3</v>
      </c>
      <c r="G28" s="21">
        <f t="shared" si="6"/>
        <v>5</v>
      </c>
      <c r="H28" s="20"/>
      <c r="I28" s="20"/>
      <c r="J28" s="20"/>
      <c r="K28" s="20"/>
      <c r="L28" s="22">
        <f t="shared" si="7"/>
        <v>0</v>
      </c>
      <c r="M28" s="22">
        <f t="shared" si="7"/>
        <v>0</v>
      </c>
      <c r="N28" s="22">
        <f t="shared" si="7"/>
        <v>1.9135135135135135</v>
      </c>
      <c r="O28" s="22">
        <f t="shared" si="7"/>
        <v>3</v>
      </c>
      <c r="P28" s="22">
        <f t="shared" si="8"/>
        <v>4.9135135135135135</v>
      </c>
      <c r="Q28" s="23"/>
    </row>
    <row r="29" spans="1:17" x14ac:dyDescent="0.2">
      <c r="A29" s="73"/>
      <c r="B29" s="24" t="s">
        <v>20</v>
      </c>
      <c r="C29" s="25">
        <f>SUM(C25:C28)</f>
        <v>6</v>
      </c>
      <c r="D29" s="25">
        <f>SUM(D25:D28)</f>
        <v>6</v>
      </c>
      <c r="E29" s="25">
        <f>SUM(E25:E28)</f>
        <v>4</v>
      </c>
      <c r="F29" s="25">
        <f>SUM(F25:F28)</f>
        <v>5</v>
      </c>
      <c r="G29" s="26">
        <f t="shared" si="6"/>
        <v>21</v>
      </c>
      <c r="H29" s="25">
        <f t="shared" ref="H29:O29" si="9">SUM(H25:H28)</f>
        <v>0</v>
      </c>
      <c r="I29" s="25">
        <f t="shared" si="9"/>
        <v>0</v>
      </c>
      <c r="J29" s="25">
        <f t="shared" si="9"/>
        <v>0</v>
      </c>
      <c r="K29" s="25">
        <f t="shared" si="9"/>
        <v>0</v>
      </c>
      <c r="L29" s="27">
        <f t="shared" si="9"/>
        <v>6</v>
      </c>
      <c r="M29" s="27">
        <f t="shared" si="9"/>
        <v>5.9351351351351349</v>
      </c>
      <c r="N29" s="27">
        <f t="shared" si="9"/>
        <v>3.827027027027027</v>
      </c>
      <c r="O29" s="27">
        <f t="shared" si="9"/>
        <v>5</v>
      </c>
      <c r="P29" s="28">
        <f t="shared" si="8"/>
        <v>20.762162162162163</v>
      </c>
      <c r="Q29" s="23"/>
    </row>
    <row r="30" spans="1:17" x14ac:dyDescent="0.2">
      <c r="A30" s="59" t="s">
        <v>41</v>
      </c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  <c r="P30" s="32">
        <f>IF(P29&gt;0,P29/$P$42," ")</f>
        <v>0.16845752379281612</v>
      </c>
      <c r="Q30" s="33" t="s">
        <v>42</v>
      </c>
    </row>
    <row r="31" spans="1:17" ht="12.95" customHeight="1" x14ac:dyDescent="0.2">
      <c r="A31" s="74" t="s">
        <v>43</v>
      </c>
      <c r="B31" s="47" t="s">
        <v>44</v>
      </c>
      <c r="C31" s="20">
        <v>2</v>
      </c>
      <c r="D31" s="20"/>
      <c r="E31" s="20"/>
      <c r="F31" s="20"/>
      <c r="G31" s="21">
        <f>SUM(C31:F31)</f>
        <v>2</v>
      </c>
      <c r="H31" s="20"/>
      <c r="I31" s="20"/>
      <c r="J31" s="20"/>
      <c r="K31" s="20"/>
      <c r="L31" s="22">
        <f t="shared" ref="L31:O33" si="10">C31*(1-H$46/5/$C$6)+H31/5/$C$6*(C$46)</f>
        <v>2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>SUM(L31:O31)</f>
        <v>2</v>
      </c>
      <c r="Q31" s="23"/>
    </row>
    <row r="32" spans="1:17" ht="12.75" customHeight="1" x14ac:dyDescent="0.2">
      <c r="A32" s="74"/>
      <c r="B32" s="47" t="s">
        <v>45</v>
      </c>
      <c r="C32" s="20">
        <v>2</v>
      </c>
      <c r="D32" s="20"/>
      <c r="E32" s="20"/>
      <c r="F32" s="20"/>
      <c r="G32" s="21">
        <f>SUM(C32:F32)</f>
        <v>2</v>
      </c>
      <c r="H32" s="20"/>
      <c r="I32" s="20"/>
      <c r="J32" s="20"/>
      <c r="K32" s="20"/>
      <c r="L32" s="22">
        <f t="shared" si="10"/>
        <v>2</v>
      </c>
      <c r="M32" s="22">
        <f t="shared" si="10"/>
        <v>0</v>
      </c>
      <c r="N32" s="22">
        <f t="shared" si="10"/>
        <v>0</v>
      </c>
      <c r="O32" s="22">
        <f t="shared" si="10"/>
        <v>0</v>
      </c>
      <c r="P32" s="22">
        <f>SUM(L32:O32)</f>
        <v>2</v>
      </c>
      <c r="Q32" s="23"/>
    </row>
    <row r="33" spans="1:17" x14ac:dyDescent="0.2">
      <c r="A33" s="74"/>
      <c r="B33" s="47" t="s">
        <v>46</v>
      </c>
      <c r="C33" s="20"/>
      <c r="D33" s="20">
        <v>2</v>
      </c>
      <c r="E33" s="20">
        <v>2</v>
      </c>
      <c r="F33" s="20"/>
      <c r="G33" s="21">
        <f>SUM(C33:F33)</f>
        <v>4</v>
      </c>
      <c r="H33" s="20"/>
      <c r="I33" s="20"/>
      <c r="J33" s="20"/>
      <c r="K33" s="20"/>
      <c r="L33" s="22">
        <f t="shared" si="10"/>
        <v>0</v>
      </c>
      <c r="M33" s="22">
        <f t="shared" si="10"/>
        <v>1.9783783783783784</v>
      </c>
      <c r="N33" s="22">
        <f t="shared" si="10"/>
        <v>1.9135135135135135</v>
      </c>
      <c r="O33" s="22">
        <f t="shared" si="10"/>
        <v>0</v>
      </c>
      <c r="P33" s="22">
        <f>SUM(L33:O33)</f>
        <v>3.8918918918918921</v>
      </c>
      <c r="Q33" s="23"/>
    </row>
    <row r="34" spans="1:17" x14ac:dyDescent="0.2">
      <c r="A34" s="74"/>
      <c r="B34" s="61" t="s">
        <v>20</v>
      </c>
      <c r="C34" s="25">
        <f>SUM(C31:C33)</f>
        <v>4</v>
      </c>
      <c r="D34" s="25">
        <f>SUM(D31:D33)</f>
        <v>2</v>
      </c>
      <c r="E34" s="25">
        <f>SUM(E31:E33)</f>
        <v>2</v>
      </c>
      <c r="F34" s="25">
        <f>SUM(F31:F33)</f>
        <v>0</v>
      </c>
      <c r="G34" s="26">
        <f>SUM(C34:F34)</f>
        <v>8</v>
      </c>
      <c r="H34" s="25">
        <f t="shared" ref="H34:O34" si="11">SUM(H31:H33)</f>
        <v>0</v>
      </c>
      <c r="I34" s="25">
        <f t="shared" si="11"/>
        <v>0</v>
      </c>
      <c r="J34" s="25">
        <f t="shared" si="11"/>
        <v>0</v>
      </c>
      <c r="K34" s="25">
        <f t="shared" si="11"/>
        <v>0</v>
      </c>
      <c r="L34" s="27">
        <f t="shared" si="11"/>
        <v>4</v>
      </c>
      <c r="M34" s="27">
        <f t="shared" si="11"/>
        <v>1.9783783783783784</v>
      </c>
      <c r="N34" s="27">
        <f t="shared" si="11"/>
        <v>1.9135135135135135</v>
      </c>
      <c r="O34" s="27">
        <f t="shared" si="11"/>
        <v>0</v>
      </c>
      <c r="P34" s="28">
        <f>SUM(L34:O34)</f>
        <v>7.8918918918918921</v>
      </c>
      <c r="Q34" s="23"/>
    </row>
    <row r="35" spans="1:17" x14ac:dyDescent="0.2">
      <c r="A35" s="59" t="s">
        <v>47</v>
      </c>
      <c r="B35" s="60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  <c r="P35" s="32">
        <f>IF(P34&gt;0,P34/$P$42," ")</f>
        <v>6.4032279285996238E-2</v>
      </c>
      <c r="Q35" s="33" t="s">
        <v>48</v>
      </c>
    </row>
    <row r="36" spans="1:17" ht="12.95" customHeight="1" x14ac:dyDescent="0.2">
      <c r="A36" s="74" t="s">
        <v>49</v>
      </c>
      <c r="B36" s="47" t="s">
        <v>4</v>
      </c>
      <c r="C36" s="20"/>
      <c r="D36" s="20">
        <v>3</v>
      </c>
      <c r="E36" s="20">
        <v>5</v>
      </c>
      <c r="F36" s="20">
        <v>5</v>
      </c>
      <c r="G36" s="21">
        <f>SUM(C36:F36)</f>
        <v>13</v>
      </c>
      <c r="H36" s="20"/>
      <c r="I36" s="20"/>
      <c r="J36" s="20">
        <v>5</v>
      </c>
      <c r="K36" s="20"/>
      <c r="L36" s="22">
        <f t="shared" ref="L36:O38" si="12">C36*(1-H$46/5/$C$6)+H36/5/$C$6*(C$46)</f>
        <v>0</v>
      </c>
      <c r="M36" s="22">
        <f t="shared" si="12"/>
        <v>2.9675675675675675</v>
      </c>
      <c r="N36" s="22">
        <f t="shared" si="12"/>
        <v>5.756756756756757</v>
      </c>
      <c r="O36" s="22">
        <f t="shared" si="12"/>
        <v>5</v>
      </c>
      <c r="P36" s="22">
        <f>SUM(L36:O36)</f>
        <v>13.724324324324325</v>
      </c>
      <c r="Q36" s="23"/>
    </row>
    <row r="37" spans="1:17" x14ac:dyDescent="0.2">
      <c r="A37" s="74"/>
      <c r="B37" s="47" t="s">
        <v>50</v>
      </c>
      <c r="C37" s="20"/>
      <c r="D37" s="20"/>
      <c r="E37" s="20">
        <v>2</v>
      </c>
      <c r="F37" s="20">
        <v>2</v>
      </c>
      <c r="G37" s="21">
        <f>SUM(C37:F37)</f>
        <v>4</v>
      </c>
      <c r="H37" s="20"/>
      <c r="I37" s="20"/>
      <c r="J37" s="20"/>
      <c r="K37" s="20"/>
      <c r="L37" s="22">
        <f t="shared" si="12"/>
        <v>0</v>
      </c>
      <c r="M37" s="22">
        <f t="shared" si="12"/>
        <v>0</v>
      </c>
      <c r="N37" s="22">
        <f t="shared" si="12"/>
        <v>1.9135135135135135</v>
      </c>
      <c r="O37" s="22">
        <f t="shared" si="12"/>
        <v>2</v>
      </c>
      <c r="P37" s="22">
        <f>SUM(L37:O37)</f>
        <v>3.9135135135135135</v>
      </c>
      <c r="Q37" s="23"/>
    </row>
    <row r="38" spans="1:17" x14ac:dyDescent="0.2">
      <c r="A38" s="74"/>
      <c r="B38" s="47" t="s">
        <v>51</v>
      </c>
      <c r="C38" s="20"/>
      <c r="D38" s="20"/>
      <c r="E38" s="20"/>
      <c r="F38" s="20">
        <v>1</v>
      </c>
      <c r="G38" s="21">
        <f>SUM(C38:F38)</f>
        <v>1</v>
      </c>
      <c r="H38" s="20"/>
      <c r="I38" s="20">
        <v>2</v>
      </c>
      <c r="J38" s="20">
        <v>3</v>
      </c>
      <c r="K38" s="20"/>
      <c r="L38" s="22">
        <f t="shared" si="12"/>
        <v>0</v>
      </c>
      <c r="M38" s="22">
        <f t="shared" si="12"/>
        <v>0.38918918918918921</v>
      </c>
      <c r="N38" s="22">
        <f t="shared" si="12"/>
        <v>0.58378378378378382</v>
      </c>
      <c r="O38" s="22">
        <f t="shared" si="12"/>
        <v>1</v>
      </c>
      <c r="P38" s="22">
        <f>SUM(L38:O38)</f>
        <v>1.972972972972973</v>
      </c>
      <c r="Q38" s="23"/>
    </row>
    <row r="39" spans="1:17" x14ac:dyDescent="0.2">
      <c r="A39" s="74"/>
      <c r="B39" s="61" t="s">
        <v>20</v>
      </c>
      <c r="C39" s="25">
        <f>SUM(C36:C38)</f>
        <v>0</v>
      </c>
      <c r="D39" s="25">
        <f>SUM(D36:D38)</f>
        <v>3</v>
      </c>
      <c r="E39" s="25">
        <f>SUM(E36:E38)</f>
        <v>7</v>
      </c>
      <c r="F39" s="25">
        <f>SUM(F36:F38)</f>
        <v>8</v>
      </c>
      <c r="G39" s="26">
        <f>SUM(C39:F39)</f>
        <v>18</v>
      </c>
      <c r="H39" s="25">
        <f t="shared" ref="H39:O39" si="13">SUM(H36:H38)</f>
        <v>0</v>
      </c>
      <c r="I39" s="25">
        <f t="shared" si="13"/>
        <v>2</v>
      </c>
      <c r="J39" s="25">
        <f t="shared" si="13"/>
        <v>8</v>
      </c>
      <c r="K39" s="25">
        <f t="shared" si="13"/>
        <v>0</v>
      </c>
      <c r="L39" s="27">
        <f t="shared" si="13"/>
        <v>0</v>
      </c>
      <c r="M39" s="27">
        <f t="shared" si="13"/>
        <v>3.3567567567567567</v>
      </c>
      <c r="N39" s="27">
        <f t="shared" si="13"/>
        <v>8.2540540540540537</v>
      </c>
      <c r="O39" s="27">
        <f t="shared" si="13"/>
        <v>8</v>
      </c>
      <c r="P39" s="28">
        <f>SUM(L39:O39)</f>
        <v>19.610810810810811</v>
      </c>
      <c r="Q39" s="23"/>
    </row>
    <row r="40" spans="1:17" x14ac:dyDescent="0.2">
      <c r="A40" s="59" t="s">
        <v>52</v>
      </c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  <c r="P40" s="32">
        <f>IF(P39&gt;0,P39/$P$42," ")</f>
        <v>0.1591158282531468</v>
      </c>
      <c r="Q40" s="33" t="s">
        <v>53</v>
      </c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23"/>
    </row>
    <row r="42" spans="1:17" ht="26.25" customHeight="1" x14ac:dyDescent="0.2">
      <c r="A42" s="69" t="s">
        <v>54</v>
      </c>
      <c r="B42" s="69"/>
      <c r="C42" s="36">
        <f>C15+C23+C29+C34+C39</f>
        <v>31</v>
      </c>
      <c r="D42" s="36">
        <f>D15+D23+D29+D34+D39</f>
        <v>33</v>
      </c>
      <c r="E42" s="36">
        <f>E15+E23+E29+E34+E39</f>
        <v>31</v>
      </c>
      <c r="F42" s="36">
        <f>F15+F23+F29+F34+F39</f>
        <v>28</v>
      </c>
      <c r="G42" s="37">
        <f>SUM(C42:F42)</f>
        <v>123</v>
      </c>
      <c r="H42" s="38">
        <f t="shared" ref="H42:P42" si="14">H15+H23+H29+H34+H39</f>
        <v>0</v>
      </c>
      <c r="I42" s="38">
        <f t="shared" si="14"/>
        <v>2</v>
      </c>
      <c r="J42" s="38">
        <f t="shared" si="14"/>
        <v>8</v>
      </c>
      <c r="K42" s="38">
        <f t="shared" si="14"/>
        <v>0</v>
      </c>
      <c r="L42" s="36">
        <f t="shared" si="14"/>
        <v>31</v>
      </c>
      <c r="M42" s="36">
        <f t="shared" si="14"/>
        <v>33.032432432432429</v>
      </c>
      <c r="N42" s="36">
        <f t="shared" si="14"/>
        <v>31.216216216216218</v>
      </c>
      <c r="O42" s="36">
        <f t="shared" si="14"/>
        <v>28</v>
      </c>
      <c r="P42" s="36">
        <f t="shared" si="14"/>
        <v>123.24864864864864</v>
      </c>
      <c r="Q42" s="23"/>
    </row>
    <row r="43" spans="1:17" x14ac:dyDescent="0.2">
      <c r="A43" s="62"/>
      <c r="B43" s="6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x14ac:dyDescent="0.2">
      <c r="A44" s="47"/>
      <c r="B44" s="47" t="s">
        <v>55</v>
      </c>
      <c r="C44" s="20">
        <v>3</v>
      </c>
      <c r="D44" s="20">
        <v>3</v>
      </c>
      <c r="E44" s="20">
        <v>3</v>
      </c>
      <c r="F44" s="20">
        <v>3</v>
      </c>
      <c r="G44" s="21">
        <f>SUM(C44:F44)</f>
        <v>12</v>
      </c>
      <c r="H44" s="20"/>
      <c r="I44" s="20"/>
      <c r="J44" s="20"/>
      <c r="K44" s="20"/>
      <c r="L44" s="19"/>
      <c r="M44" s="19"/>
      <c r="N44" s="19"/>
      <c r="O44" s="19"/>
      <c r="P44" s="19"/>
      <c r="Q44" s="23"/>
    </row>
    <row r="45" spans="1:17" x14ac:dyDescent="0.2">
      <c r="A45" s="47"/>
      <c r="B45" s="63" t="s">
        <v>56</v>
      </c>
      <c r="C45" s="20"/>
      <c r="D45" s="20"/>
      <c r="E45" s="20">
        <v>2</v>
      </c>
      <c r="F45" s="20"/>
      <c r="G45" s="21">
        <f>SUM(C45:F45)</f>
        <v>2</v>
      </c>
      <c r="H45" s="20"/>
      <c r="I45" s="20"/>
      <c r="J45" s="20"/>
      <c r="K45" s="20"/>
      <c r="L45" s="19"/>
      <c r="M45" s="19"/>
      <c r="N45" s="19"/>
      <c r="O45" s="19"/>
      <c r="P45" s="19"/>
      <c r="Q45" s="23"/>
    </row>
    <row r="46" spans="1:17" x14ac:dyDescent="0.2">
      <c r="A46" s="47"/>
      <c r="B46" s="64" t="s">
        <v>57</v>
      </c>
      <c r="C46" s="22">
        <f>C42+C44+C45</f>
        <v>34</v>
      </c>
      <c r="D46" s="22">
        <f>D42+D44+D45</f>
        <v>36</v>
      </c>
      <c r="E46" s="22">
        <f>E42+E44+E45</f>
        <v>36</v>
      </c>
      <c r="F46" s="22">
        <f>F42+F44+F45</f>
        <v>31</v>
      </c>
      <c r="G46" s="21">
        <f>SUM(C46:F46)</f>
        <v>137</v>
      </c>
      <c r="H46" s="19">
        <f>H42+H44+H45</f>
        <v>0</v>
      </c>
      <c r="I46" s="19">
        <f>I42+I44+I45</f>
        <v>2</v>
      </c>
      <c r="J46" s="19">
        <f>J42+J44+J45</f>
        <v>8</v>
      </c>
      <c r="K46" s="19">
        <f>K42+K44+K45</f>
        <v>0</v>
      </c>
      <c r="L46" s="19"/>
      <c r="M46" s="19"/>
      <c r="N46" s="19"/>
      <c r="O46" s="19"/>
      <c r="P46" s="19"/>
      <c r="Q46" s="23"/>
    </row>
    <row r="47" spans="1:17" x14ac:dyDescent="0.2">
      <c r="A47" s="47"/>
      <c r="B47" s="47"/>
      <c r="C47" s="19"/>
      <c r="D47" s="19"/>
      <c r="E47" s="19"/>
      <c r="F47" s="19"/>
      <c r="G47" s="21"/>
      <c r="H47" s="19"/>
      <c r="I47" s="19"/>
      <c r="J47" s="19"/>
      <c r="K47" s="19"/>
      <c r="L47" s="19"/>
      <c r="M47" s="19"/>
      <c r="N47" s="19"/>
      <c r="O47" s="19"/>
      <c r="P47" s="19"/>
      <c r="Q47" s="23" t="s">
        <v>14</v>
      </c>
    </row>
    <row r="48" spans="1:17" x14ac:dyDescent="0.2">
      <c r="A48" s="65" t="s">
        <v>58</v>
      </c>
      <c r="B48" s="65"/>
      <c r="C48" s="19"/>
      <c r="D48" s="19"/>
      <c r="E48" s="19"/>
      <c r="F48" s="19"/>
      <c r="G48" s="21"/>
      <c r="H48" s="19"/>
      <c r="I48" s="19"/>
      <c r="J48" s="19"/>
      <c r="K48" s="19"/>
      <c r="L48" s="19"/>
      <c r="M48" s="19"/>
      <c r="N48" s="19"/>
      <c r="O48" s="19"/>
      <c r="P48" s="19"/>
      <c r="Q48" s="23" t="s">
        <v>59</v>
      </c>
    </row>
    <row r="49" spans="1:17" x14ac:dyDescent="0.2">
      <c r="A49" s="47"/>
      <c r="B49" s="47" t="s">
        <v>60</v>
      </c>
      <c r="C49" s="20"/>
      <c r="D49" s="20"/>
      <c r="E49" s="20"/>
      <c r="F49" s="20"/>
      <c r="G49" s="21">
        <f>SUM(C49:F49)</f>
        <v>0</v>
      </c>
      <c r="H49" s="20"/>
      <c r="I49" s="20"/>
      <c r="J49" s="20"/>
      <c r="K49" s="20"/>
      <c r="L49" s="22">
        <f t="shared" ref="L49:O50" si="15">C49*(1-H$46/5/$C$6)+H49/5/$C$6*(C$46)</f>
        <v>0</v>
      </c>
      <c r="M49" s="22">
        <f t="shared" si="15"/>
        <v>0</v>
      </c>
      <c r="N49" s="22">
        <f t="shared" si="15"/>
        <v>0</v>
      </c>
      <c r="O49" s="22">
        <f t="shared" si="15"/>
        <v>0</v>
      </c>
      <c r="P49" s="22">
        <f>SUM(L49:O49)</f>
        <v>0</v>
      </c>
      <c r="Q49" s="23"/>
    </row>
    <row r="50" spans="1:17" x14ac:dyDescent="0.2">
      <c r="A50" s="47"/>
      <c r="B50" s="47" t="s">
        <v>3</v>
      </c>
      <c r="C50" s="20"/>
      <c r="D50" s="20"/>
      <c r="E50" s="20"/>
      <c r="F50" s="20"/>
      <c r="G50" s="21">
        <f>SUM(C50:F50)</f>
        <v>0</v>
      </c>
      <c r="H50" s="20">
        <v>10</v>
      </c>
      <c r="I50" s="20">
        <v>8</v>
      </c>
      <c r="J50" s="20">
        <v>2</v>
      </c>
      <c r="K50" s="20">
        <v>10</v>
      </c>
      <c r="L50" s="22">
        <f t="shared" si="15"/>
        <v>1.8378378378378379</v>
      </c>
      <c r="M50" s="22">
        <f t="shared" si="15"/>
        <v>1.5567567567567568</v>
      </c>
      <c r="N50" s="22">
        <f t="shared" si="15"/>
        <v>0.38918918918918921</v>
      </c>
      <c r="O50" s="22">
        <f t="shared" si="15"/>
        <v>1.6756756756756759</v>
      </c>
      <c r="P50" s="22">
        <f>SUM(L50:O50)</f>
        <v>5.4594594594594597</v>
      </c>
      <c r="Q50" s="23"/>
    </row>
    <row r="51" spans="1:17" x14ac:dyDescent="0.2">
      <c r="A51" s="47"/>
      <c r="B51" s="66" t="s">
        <v>20</v>
      </c>
      <c r="C51" s="39">
        <f>SUM(C49:C50)</f>
        <v>0</v>
      </c>
      <c r="D51" s="39">
        <f>SUM(D49:D50)</f>
        <v>0</v>
      </c>
      <c r="E51" s="39">
        <f>SUM(E49:E50)</f>
        <v>0</v>
      </c>
      <c r="F51" s="39">
        <f>SUM(F49:F50)</f>
        <v>0</v>
      </c>
      <c r="G51" s="40">
        <f>SUM(C51:F51)</f>
        <v>0</v>
      </c>
      <c r="H51" s="39">
        <f>SUM(H49:H50)</f>
        <v>10</v>
      </c>
      <c r="I51" s="39">
        <f>SUM(I49:I50)</f>
        <v>8</v>
      </c>
      <c r="J51" s="39">
        <f>SUM(J49:J50)</f>
        <v>2</v>
      </c>
      <c r="K51" s="39">
        <f>SUM(K49:K50)</f>
        <v>10</v>
      </c>
      <c r="L51" s="41">
        <f>SUM(L48:L50)</f>
        <v>1.8378378378378379</v>
      </c>
      <c r="M51" s="41">
        <f>SUM(M48:M50)</f>
        <v>1.5567567567567568</v>
      </c>
      <c r="N51" s="41">
        <f>SUM(N48:N50)</f>
        <v>0.38918918918918921</v>
      </c>
      <c r="O51" s="41">
        <f>SUM(O48:O50)</f>
        <v>1.6756756756756759</v>
      </c>
      <c r="P51" s="41">
        <f>SUM(P49:P50)</f>
        <v>5.4594594594594597</v>
      </c>
      <c r="Q51" s="23"/>
    </row>
    <row r="52" spans="1:17" x14ac:dyDescent="0.2">
      <c r="A52" s="67" t="s">
        <v>61</v>
      </c>
      <c r="B52" s="68"/>
      <c r="C52" s="42"/>
      <c r="D52" s="42"/>
      <c r="E52" s="42"/>
      <c r="F52" s="42"/>
      <c r="G52" s="43"/>
      <c r="H52" s="42"/>
      <c r="I52" s="42"/>
      <c r="J52" s="42"/>
      <c r="K52" s="42"/>
      <c r="L52" s="42"/>
      <c r="M52" s="42"/>
      <c r="N52" s="42"/>
      <c r="O52" s="42"/>
      <c r="P52" s="44">
        <f>IF(P51&gt;0,P51/$P$42," ")</f>
        <v>4.429630279373712E-2</v>
      </c>
      <c r="Q52" s="45" t="s">
        <v>62</v>
      </c>
    </row>
  </sheetData>
  <mergeCells count="13">
    <mergeCell ref="A42:B42"/>
    <mergeCell ref="C4:I4"/>
    <mergeCell ref="C9:G9"/>
    <mergeCell ref="H9:K9"/>
    <mergeCell ref="L9:P9"/>
    <mergeCell ref="C10:G10"/>
    <mergeCell ref="H10:K10"/>
    <mergeCell ref="L10:P10"/>
    <mergeCell ref="A12:A15"/>
    <mergeCell ref="A17:A23"/>
    <mergeCell ref="A25:A29"/>
    <mergeCell ref="A31:A34"/>
    <mergeCell ref="A36:A39"/>
  </mergeCells>
  <conditionalFormatting sqref="P16">
    <cfRule type="cellIs" dxfId="27" priority="6" operator="lessThan">
      <formula>0.27</formula>
    </cfRule>
    <cfRule type="expression" dxfId="26" priority="7">
      <formula>"&lt;0.27"</formula>
    </cfRule>
  </conditionalFormatting>
  <conditionalFormatting sqref="P24">
    <cfRule type="cellIs" dxfId="25" priority="5" operator="lessThan">
      <formula>0.27</formula>
    </cfRule>
  </conditionalFormatting>
  <conditionalFormatting sqref="P30">
    <cfRule type="cellIs" dxfId="24" priority="4" operator="lessThan">
      <formula>0.12</formula>
    </cfRule>
  </conditionalFormatting>
  <conditionalFormatting sqref="P35">
    <cfRule type="cellIs" dxfId="23" priority="3" operator="lessThan">
      <formula>0.06</formula>
    </cfRule>
  </conditionalFormatting>
  <conditionalFormatting sqref="P40">
    <cfRule type="cellIs" dxfId="22" priority="2" operator="lessThan">
      <formula>0.15</formula>
    </cfRule>
  </conditionalFormatting>
  <conditionalFormatting sqref="P52">
    <cfRule type="cellIs" dxfId="21" priority="1" operator="lessThan">
      <formula>0.03</formula>
    </cfRule>
  </conditionalFormatting>
  <pageMargins left="0.7" right="0.7" top="0.75" bottom="0.75" header="0.3" footer="0.3"/>
  <pageSetup paperSize="9" scale="95" fitToHeight="0" orientation="portrait" r:id="rId1"/>
  <headerFooter>
    <oddHeader>&amp;R&amp;"Arial,Gras"&amp;8Service de l'enseignement secondaire du deuxième degré S2
Amt für Unterricht der Sekundarstufe 2 S2</oddHeader>
    <oddFooter>&amp;L—
&amp;"Arial,Normal"&amp;8Direction de la formation et des affaires culturelles &amp;"Arial,Gras"DFAC&amp;"Arial,Normal"
Direktion für Bildung und kulturelle Angelegenheiten &amp;"Arial,Gras"BKAD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B597-EACB-4667-9ACA-ED8B4F8CDB02}">
  <sheetPr>
    <pageSetUpPr fitToPage="1"/>
  </sheetPr>
  <dimension ref="A1:Q53"/>
  <sheetViews>
    <sheetView topLeftCell="A6" zoomScale="130" zoomScaleNormal="130" workbookViewId="0">
      <selection activeCell="Q48" sqref="Q48"/>
    </sheetView>
  </sheetViews>
  <sheetFormatPr baseColWidth="10" defaultColWidth="12" defaultRowHeight="12.75" x14ac:dyDescent="0.2"/>
  <cols>
    <col min="1" max="1" width="2.7109375" style="5" customWidth="1"/>
    <col min="2" max="2" width="21.5703125" style="5" bestFit="1" customWidth="1"/>
    <col min="3" max="6" width="4.42578125" style="5" bestFit="1" customWidth="1"/>
    <col min="7" max="7" width="4.42578125" style="46" customWidth="1"/>
    <col min="8" max="11" width="3.28515625" style="5" customWidth="1"/>
    <col min="12" max="15" width="4.7109375" style="5" customWidth="1"/>
    <col min="16" max="16" width="6.5703125" style="5" customWidth="1"/>
    <col min="17" max="17" width="6.5703125" style="6" bestFit="1" customWidth="1"/>
    <col min="18" max="16384" width="12" style="5"/>
  </cols>
  <sheetData>
    <row r="1" spans="1:17" x14ac:dyDescent="0.2">
      <c r="A1" s="1" t="s">
        <v>0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/>
      <c r="B2" s="7"/>
      <c r="C2" s="1"/>
      <c r="D2" s="2"/>
      <c r="E2" s="2"/>
      <c r="F2" s="2"/>
      <c r="G2" s="3"/>
      <c r="H2" s="2"/>
      <c r="I2" s="4"/>
    </row>
    <row r="3" spans="1:17" x14ac:dyDescent="0.2">
      <c r="A3" s="48" t="s">
        <v>1</v>
      </c>
      <c r="B3" s="49"/>
      <c r="C3" s="8" t="s">
        <v>2</v>
      </c>
      <c r="D3" s="9"/>
      <c r="E3" s="10"/>
      <c r="F3" s="9"/>
      <c r="G3" s="11"/>
      <c r="H3" s="9"/>
      <c r="I3" s="12"/>
    </row>
    <row r="4" spans="1:17" x14ac:dyDescent="0.2">
      <c r="A4" s="48" t="s">
        <v>3</v>
      </c>
      <c r="B4" s="49"/>
      <c r="C4" s="70"/>
      <c r="D4" s="70"/>
      <c r="E4" s="70"/>
      <c r="F4" s="70"/>
      <c r="G4" s="70"/>
      <c r="H4" s="70"/>
      <c r="I4" s="70"/>
    </row>
    <row r="5" spans="1:17" x14ac:dyDescent="0.2">
      <c r="A5" s="48" t="s">
        <v>4</v>
      </c>
      <c r="B5" s="49"/>
      <c r="C5" s="13"/>
      <c r="D5" s="13"/>
      <c r="E5" s="13"/>
      <c r="F5" s="13"/>
      <c r="G5" s="14"/>
      <c r="H5" s="13"/>
      <c r="I5" s="13"/>
    </row>
    <row r="6" spans="1:17" x14ac:dyDescent="0.2">
      <c r="A6" s="50" t="s">
        <v>5</v>
      </c>
      <c r="B6" s="50"/>
      <c r="C6" s="15">
        <v>37</v>
      </c>
      <c r="D6" s="10"/>
      <c r="E6" s="10"/>
      <c r="F6" s="10"/>
      <c r="G6" s="16"/>
      <c r="H6" s="10"/>
      <c r="I6" s="10"/>
    </row>
    <row r="7" spans="1:17" x14ac:dyDescent="0.2">
      <c r="A7" s="17"/>
      <c r="B7" s="17"/>
      <c r="C7" s="1"/>
      <c r="D7" s="1"/>
      <c r="E7" s="1"/>
      <c r="F7" s="1"/>
      <c r="G7" s="18"/>
      <c r="H7" s="1"/>
      <c r="I7" s="1"/>
    </row>
    <row r="8" spans="1:17" x14ac:dyDescent="0.2">
      <c r="A8" s="48" t="s">
        <v>6</v>
      </c>
      <c r="B8" s="48"/>
      <c r="C8" s="2"/>
      <c r="D8" s="2"/>
      <c r="E8" s="2"/>
      <c r="F8" s="2"/>
      <c r="G8" s="3"/>
      <c r="H8" s="2"/>
      <c r="I8" s="4"/>
    </row>
    <row r="9" spans="1:17" ht="12.95" customHeight="1" x14ac:dyDescent="0.2">
      <c r="A9" s="54" t="s">
        <v>7</v>
      </c>
      <c r="B9" s="55"/>
      <c r="C9" s="71" t="s">
        <v>8</v>
      </c>
      <c r="D9" s="71"/>
      <c r="E9" s="71"/>
      <c r="F9" s="71"/>
      <c r="G9" s="71"/>
      <c r="H9" s="71" t="s">
        <v>9</v>
      </c>
      <c r="I9" s="71"/>
      <c r="J9" s="71"/>
      <c r="K9" s="71"/>
      <c r="L9" s="71" t="s">
        <v>10</v>
      </c>
      <c r="M9" s="71"/>
      <c r="N9" s="71"/>
      <c r="O9" s="71"/>
      <c r="P9" s="71"/>
      <c r="Q9" s="56"/>
    </row>
    <row r="10" spans="1:17" ht="12.75" customHeight="1" x14ac:dyDescent="0.2">
      <c r="A10" s="55"/>
      <c r="B10" s="55"/>
      <c r="C10" s="72" t="s">
        <v>11</v>
      </c>
      <c r="D10" s="72"/>
      <c r="E10" s="72"/>
      <c r="F10" s="72"/>
      <c r="G10" s="72"/>
      <c r="H10" s="72" t="s">
        <v>12</v>
      </c>
      <c r="I10" s="72"/>
      <c r="J10" s="72"/>
      <c r="K10" s="72"/>
      <c r="L10" s="72" t="s">
        <v>13</v>
      </c>
      <c r="M10" s="72"/>
      <c r="N10" s="72"/>
      <c r="O10" s="72"/>
      <c r="P10" s="72"/>
      <c r="Q10" s="56" t="s">
        <v>14</v>
      </c>
    </row>
    <row r="11" spans="1:17" ht="12.95" customHeight="1" x14ac:dyDescent="0.2">
      <c r="A11" s="55"/>
      <c r="B11" s="57" t="s">
        <v>15</v>
      </c>
      <c r="C11" s="56" t="s">
        <v>16</v>
      </c>
      <c r="D11" s="56" t="s">
        <v>17</v>
      </c>
      <c r="E11" s="56" t="s">
        <v>18</v>
      </c>
      <c r="F11" s="56" t="s">
        <v>19</v>
      </c>
      <c r="G11" s="58" t="s">
        <v>20</v>
      </c>
      <c r="H11" s="56" t="s">
        <v>16</v>
      </c>
      <c r="I11" s="56" t="s">
        <v>17</v>
      </c>
      <c r="J11" s="56" t="s">
        <v>18</v>
      </c>
      <c r="K11" s="56" t="s">
        <v>19</v>
      </c>
      <c r="L11" s="56" t="s">
        <v>16</v>
      </c>
      <c r="M11" s="56" t="s">
        <v>17</v>
      </c>
      <c r="N11" s="56" t="s">
        <v>18</v>
      </c>
      <c r="O11" s="56" t="s">
        <v>19</v>
      </c>
      <c r="P11" s="56" t="s">
        <v>20</v>
      </c>
      <c r="Q11" s="56" t="s">
        <v>21</v>
      </c>
    </row>
    <row r="12" spans="1:17" ht="12.95" customHeight="1" x14ac:dyDescent="0.2">
      <c r="A12" s="73" t="s">
        <v>22</v>
      </c>
      <c r="B12" s="47" t="s">
        <v>23</v>
      </c>
      <c r="C12" s="20">
        <v>4</v>
      </c>
      <c r="D12" s="20">
        <v>4</v>
      </c>
      <c r="E12" s="20">
        <v>4</v>
      </c>
      <c r="F12" s="20">
        <v>4</v>
      </c>
      <c r="G12" s="21">
        <f>SUM(C12:F12)</f>
        <v>16</v>
      </c>
      <c r="H12" s="20"/>
      <c r="I12" s="20"/>
      <c r="J12" s="20"/>
      <c r="K12" s="20"/>
      <c r="L12" s="22">
        <f t="shared" ref="L12:O14" si="0">C12*(1-H$47/5/$C$6)+H12/5/$C$6*(C$47)</f>
        <v>4</v>
      </c>
      <c r="M12" s="22">
        <f t="shared" si="0"/>
        <v>3.9567567567567568</v>
      </c>
      <c r="N12" s="22">
        <f t="shared" si="0"/>
        <v>3.827027027027027</v>
      </c>
      <c r="O12" s="22">
        <f t="shared" si="0"/>
        <v>4</v>
      </c>
      <c r="P12" s="22">
        <f>SUM(L12:O12)</f>
        <v>15.783783783783784</v>
      </c>
      <c r="Q12" s="23"/>
    </row>
    <row r="13" spans="1:17" x14ac:dyDescent="0.2">
      <c r="A13" s="73"/>
      <c r="B13" s="47" t="s">
        <v>24</v>
      </c>
      <c r="C13" s="20">
        <v>4</v>
      </c>
      <c r="D13" s="20">
        <v>3</v>
      </c>
      <c r="E13" s="20">
        <v>3</v>
      </c>
      <c r="F13" s="20">
        <v>3</v>
      </c>
      <c r="G13" s="21">
        <f>SUM(C13:F13)</f>
        <v>13</v>
      </c>
      <c r="H13" s="20"/>
      <c r="I13" s="20"/>
      <c r="J13" s="20"/>
      <c r="K13" s="20"/>
      <c r="L13" s="22">
        <f t="shared" si="0"/>
        <v>4</v>
      </c>
      <c r="M13" s="22">
        <f t="shared" si="0"/>
        <v>2.9675675675675675</v>
      </c>
      <c r="N13" s="22">
        <f t="shared" si="0"/>
        <v>2.8702702702702703</v>
      </c>
      <c r="O13" s="22">
        <f t="shared" si="0"/>
        <v>3</v>
      </c>
      <c r="P13" s="22">
        <f>SUM(L13:O13)</f>
        <v>12.837837837837837</v>
      </c>
      <c r="Q13" s="23"/>
    </row>
    <row r="14" spans="1:17" x14ac:dyDescent="0.2">
      <c r="A14" s="73"/>
      <c r="B14" s="47" t="s">
        <v>25</v>
      </c>
      <c r="C14" s="20">
        <v>3</v>
      </c>
      <c r="D14" s="20">
        <v>3</v>
      </c>
      <c r="E14" s="20">
        <v>3</v>
      </c>
      <c r="F14" s="20">
        <v>2</v>
      </c>
      <c r="G14" s="21">
        <f>SUM(C14:F14)</f>
        <v>11</v>
      </c>
      <c r="H14" s="20"/>
      <c r="I14" s="20"/>
      <c r="J14" s="20"/>
      <c r="K14" s="20"/>
      <c r="L14" s="22">
        <f t="shared" si="0"/>
        <v>3</v>
      </c>
      <c r="M14" s="22">
        <f t="shared" si="0"/>
        <v>2.9675675675675675</v>
      </c>
      <c r="N14" s="22">
        <f t="shared" si="0"/>
        <v>2.8702702702702703</v>
      </c>
      <c r="O14" s="22">
        <f t="shared" si="0"/>
        <v>2</v>
      </c>
      <c r="P14" s="22">
        <f>SUM(L14:O14)</f>
        <v>10.837837837837837</v>
      </c>
      <c r="Q14" s="23"/>
    </row>
    <row r="15" spans="1:17" x14ac:dyDescent="0.2">
      <c r="A15" s="73"/>
      <c r="B15" s="24" t="s">
        <v>20</v>
      </c>
      <c r="C15" s="25">
        <f>SUM(C12:C14)</f>
        <v>11</v>
      </c>
      <c r="D15" s="25">
        <f>SUM(D12:D14)</f>
        <v>10</v>
      </c>
      <c r="E15" s="25">
        <f>SUM(E12:E14)</f>
        <v>10</v>
      </c>
      <c r="F15" s="25">
        <f>SUM(F12:F14)</f>
        <v>9</v>
      </c>
      <c r="G15" s="26">
        <f>SUM(C15:F15)</f>
        <v>40</v>
      </c>
      <c r="H15" s="25">
        <f t="shared" ref="H15:O15" si="1">SUM(H12:H14)</f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7">
        <f t="shared" si="1"/>
        <v>11</v>
      </c>
      <c r="M15" s="27">
        <f t="shared" si="1"/>
        <v>9.8918918918918912</v>
      </c>
      <c r="N15" s="27">
        <f t="shared" si="1"/>
        <v>9.5675675675675667</v>
      </c>
      <c r="O15" s="27">
        <f t="shared" si="1"/>
        <v>9</v>
      </c>
      <c r="P15" s="28">
        <f>SUM(L15:O15)</f>
        <v>39.45945945945946</v>
      </c>
      <c r="Q15" s="23"/>
    </row>
    <row r="16" spans="1:17" x14ac:dyDescent="0.2">
      <c r="A16" s="59" t="s">
        <v>26</v>
      </c>
      <c r="B16" s="60"/>
      <c r="C16" s="29"/>
      <c r="D16" s="29"/>
      <c r="E16" s="29"/>
      <c r="F16" s="29"/>
      <c r="G16" s="30"/>
      <c r="H16" s="29"/>
      <c r="I16" s="29"/>
      <c r="J16" s="29"/>
      <c r="K16" s="29"/>
      <c r="L16" s="31"/>
      <c r="M16" s="31"/>
      <c r="N16" s="31"/>
      <c r="O16" s="31"/>
      <c r="P16" s="32">
        <f>IF(P15&gt;0,P15/$P$43," ")</f>
        <v>0.30988665789361974</v>
      </c>
      <c r="Q16" s="33" t="s">
        <v>27</v>
      </c>
    </row>
    <row r="17" spans="1:17" x14ac:dyDescent="0.2">
      <c r="A17" s="73" t="s">
        <v>28</v>
      </c>
      <c r="B17" s="19" t="s">
        <v>29</v>
      </c>
      <c r="C17" s="20">
        <v>4</v>
      </c>
      <c r="D17" s="20">
        <v>4</v>
      </c>
      <c r="E17" s="20">
        <v>4</v>
      </c>
      <c r="F17" s="20">
        <v>4</v>
      </c>
      <c r="G17" s="21">
        <f t="shared" ref="G17:G24" si="2">SUM(C17:F17)</f>
        <v>16</v>
      </c>
      <c r="H17" s="20"/>
      <c r="I17" s="20"/>
      <c r="J17" s="20"/>
      <c r="K17" s="20"/>
      <c r="L17" s="22">
        <f>C17*(1-H$47/5/$C$6)+H17/5/$C$6*(C$47)</f>
        <v>4</v>
      </c>
      <c r="M17" s="22">
        <f>D17*(1-I$47/5/$C$6)+I17/5/$C$6*(D$47)</f>
        <v>3.9567567567567568</v>
      </c>
      <c r="N17" s="22">
        <f>E17*(1-J$47/5/$C$6)+J17/5/$C$6*(E$47)</f>
        <v>3.827027027027027</v>
      </c>
      <c r="O17" s="22">
        <f>F17*(1-K$47/5/$C$6)+K17/5/$C$6*(F$47)</f>
        <v>4</v>
      </c>
      <c r="P17" s="22">
        <f t="shared" ref="P17:P24" si="3">SUM(L17:O17)</f>
        <v>15.783783783783784</v>
      </c>
      <c r="Q17" s="23"/>
    </row>
    <row r="18" spans="1:17" x14ac:dyDescent="0.2">
      <c r="A18" s="73"/>
      <c r="B18" s="19" t="s">
        <v>63</v>
      </c>
      <c r="C18" s="20"/>
      <c r="D18" s="20"/>
      <c r="E18" s="20">
        <v>2</v>
      </c>
      <c r="F18" s="20">
        <v>2</v>
      </c>
      <c r="G18" s="21">
        <f t="shared" si="2"/>
        <v>4</v>
      </c>
      <c r="H18" s="20"/>
      <c r="I18" s="20"/>
      <c r="J18" s="20"/>
      <c r="K18" s="20"/>
      <c r="L18" s="22">
        <f t="shared" ref="L18:O18" si="4">C18*(1-H$49/5/$C$6)+H18/5/$C$6*(C$49)</f>
        <v>0</v>
      </c>
      <c r="M18" s="22">
        <f t="shared" si="4"/>
        <v>0</v>
      </c>
      <c r="N18" s="22">
        <f t="shared" si="4"/>
        <v>2</v>
      </c>
      <c r="O18" s="22">
        <f t="shared" si="4"/>
        <v>2</v>
      </c>
      <c r="P18" s="22">
        <f t="shared" si="3"/>
        <v>4</v>
      </c>
      <c r="Q18" s="23"/>
    </row>
    <row r="19" spans="1:17" x14ac:dyDescent="0.2">
      <c r="A19" s="73"/>
      <c r="B19" s="47" t="s">
        <v>30</v>
      </c>
      <c r="C19" s="20">
        <v>2</v>
      </c>
      <c r="D19" s="20">
        <v>2</v>
      </c>
      <c r="E19" s="20"/>
      <c r="F19" s="20"/>
      <c r="G19" s="21">
        <f t="shared" si="2"/>
        <v>4</v>
      </c>
      <c r="H19" s="20"/>
      <c r="I19" s="20"/>
      <c r="J19" s="20"/>
      <c r="K19" s="20"/>
      <c r="L19" s="22">
        <f t="shared" ref="L19:O23" si="5">C19*(1-H$47/5/$C$6)+H19/5/$C$6*(C$47)</f>
        <v>2</v>
      </c>
      <c r="M19" s="22">
        <f t="shared" si="5"/>
        <v>1.9783783783783784</v>
      </c>
      <c r="N19" s="22">
        <f t="shared" si="5"/>
        <v>0</v>
      </c>
      <c r="O19" s="22">
        <f t="shared" si="5"/>
        <v>0</v>
      </c>
      <c r="P19" s="22">
        <f t="shared" si="3"/>
        <v>3.9783783783783786</v>
      </c>
      <c r="Q19" s="23"/>
    </row>
    <row r="20" spans="1:17" x14ac:dyDescent="0.2">
      <c r="A20" s="73"/>
      <c r="B20" s="47" t="s">
        <v>31</v>
      </c>
      <c r="C20" s="20">
        <v>2</v>
      </c>
      <c r="D20" s="20">
        <v>2</v>
      </c>
      <c r="E20" s="20"/>
      <c r="F20" s="20"/>
      <c r="G20" s="21">
        <f t="shared" si="2"/>
        <v>4</v>
      </c>
      <c r="H20" s="20"/>
      <c r="I20" s="20"/>
      <c r="J20" s="20"/>
      <c r="K20" s="20"/>
      <c r="L20" s="22">
        <f t="shared" si="5"/>
        <v>2</v>
      </c>
      <c r="M20" s="22">
        <f t="shared" si="5"/>
        <v>1.9783783783783784</v>
      </c>
      <c r="N20" s="22">
        <f t="shared" si="5"/>
        <v>0</v>
      </c>
      <c r="O20" s="22">
        <f t="shared" si="5"/>
        <v>0</v>
      </c>
      <c r="P20" s="22">
        <f t="shared" si="3"/>
        <v>3.9783783783783786</v>
      </c>
      <c r="Q20" s="23"/>
    </row>
    <row r="21" spans="1:17" x14ac:dyDescent="0.2">
      <c r="A21" s="73"/>
      <c r="B21" s="47" t="s">
        <v>32</v>
      </c>
      <c r="C21" s="20">
        <v>2</v>
      </c>
      <c r="D21" s="20">
        <v>2</v>
      </c>
      <c r="E21" s="20"/>
      <c r="F21" s="20"/>
      <c r="G21" s="21">
        <f t="shared" si="2"/>
        <v>4</v>
      </c>
      <c r="H21" s="20"/>
      <c r="I21" s="20"/>
      <c r="J21" s="20"/>
      <c r="K21" s="20"/>
      <c r="L21" s="22">
        <f t="shared" si="5"/>
        <v>2</v>
      </c>
      <c r="M21" s="22">
        <f t="shared" si="5"/>
        <v>1.9783783783783784</v>
      </c>
      <c r="N21" s="22">
        <f t="shared" si="5"/>
        <v>0</v>
      </c>
      <c r="O21" s="22">
        <f t="shared" si="5"/>
        <v>0</v>
      </c>
      <c r="P21" s="22">
        <f t="shared" si="3"/>
        <v>3.9783783783783786</v>
      </c>
      <c r="Q21" s="23"/>
    </row>
    <row r="22" spans="1:17" x14ac:dyDescent="0.2">
      <c r="A22" s="73"/>
      <c r="B22" s="47" t="s">
        <v>33</v>
      </c>
      <c r="C22" s="20"/>
      <c r="D22" s="20">
        <v>2</v>
      </c>
      <c r="E22" s="20">
        <v>2</v>
      </c>
      <c r="F22" s="20"/>
      <c r="G22" s="21">
        <f t="shared" si="2"/>
        <v>4</v>
      </c>
      <c r="H22" s="20"/>
      <c r="I22" s="20"/>
      <c r="J22" s="20"/>
      <c r="K22" s="20"/>
      <c r="L22" s="22">
        <f t="shared" si="5"/>
        <v>0</v>
      </c>
      <c r="M22" s="22">
        <f t="shared" si="5"/>
        <v>1.9783783783783784</v>
      </c>
      <c r="N22" s="22">
        <f t="shared" si="5"/>
        <v>1.9135135135135135</v>
      </c>
      <c r="O22" s="22">
        <f t="shared" si="5"/>
        <v>0</v>
      </c>
      <c r="P22" s="22">
        <f t="shared" si="3"/>
        <v>3.8918918918918921</v>
      </c>
      <c r="Q22" s="23"/>
    </row>
    <row r="23" spans="1:17" x14ac:dyDescent="0.2">
      <c r="A23" s="73"/>
      <c r="B23" s="47" t="s">
        <v>34</v>
      </c>
      <c r="C23" s="20"/>
      <c r="D23" s="20"/>
      <c r="E23" s="20">
        <v>2</v>
      </c>
      <c r="F23" s="20">
        <v>2</v>
      </c>
      <c r="G23" s="21">
        <f t="shared" si="2"/>
        <v>4</v>
      </c>
      <c r="H23" s="20"/>
      <c r="I23" s="20"/>
      <c r="J23" s="20"/>
      <c r="K23" s="20"/>
      <c r="L23" s="22">
        <f t="shared" si="5"/>
        <v>0</v>
      </c>
      <c r="M23" s="22">
        <f t="shared" si="5"/>
        <v>0</v>
      </c>
      <c r="N23" s="22">
        <f t="shared" si="5"/>
        <v>1.9135135135135135</v>
      </c>
      <c r="O23" s="22">
        <f t="shared" si="5"/>
        <v>2</v>
      </c>
      <c r="P23" s="22">
        <f t="shared" si="3"/>
        <v>3.9135135135135135</v>
      </c>
      <c r="Q23" s="23"/>
    </row>
    <row r="24" spans="1:17" s="35" customFormat="1" x14ac:dyDescent="0.2">
      <c r="A24" s="73"/>
      <c r="B24" s="24" t="s">
        <v>20</v>
      </c>
      <c r="C24" s="25">
        <f>SUM(C17:C23)</f>
        <v>10</v>
      </c>
      <c r="D24" s="25">
        <f>SUM(D17:D23)</f>
        <v>12</v>
      </c>
      <c r="E24" s="25">
        <f>SUM(E17:E23)</f>
        <v>10</v>
      </c>
      <c r="F24" s="25">
        <f>SUM(F17:F23)</f>
        <v>8</v>
      </c>
      <c r="G24" s="26">
        <f t="shared" si="2"/>
        <v>40</v>
      </c>
      <c r="H24" s="25">
        <f t="shared" ref="H24:O24" si="6">SUM(H17:H23)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7">
        <f t="shared" si="6"/>
        <v>10</v>
      </c>
      <c r="M24" s="27">
        <f t="shared" si="6"/>
        <v>11.87027027027027</v>
      </c>
      <c r="N24" s="27">
        <f t="shared" si="6"/>
        <v>9.654054054054054</v>
      </c>
      <c r="O24" s="27">
        <f t="shared" si="6"/>
        <v>8</v>
      </c>
      <c r="P24" s="28">
        <f t="shared" si="3"/>
        <v>39.524324324324326</v>
      </c>
      <c r="Q24" s="34"/>
    </row>
    <row r="25" spans="1:17" s="35" customFormat="1" x14ac:dyDescent="0.2">
      <c r="A25" s="59" t="s">
        <v>35</v>
      </c>
      <c r="B25" s="29"/>
      <c r="C25" s="29"/>
      <c r="D25" s="29"/>
      <c r="E25" s="29"/>
      <c r="F25" s="29"/>
      <c r="G25" s="30"/>
      <c r="H25" s="29"/>
      <c r="I25" s="29"/>
      <c r="J25" s="29"/>
      <c r="K25" s="29"/>
      <c r="L25" s="31"/>
      <c r="M25" s="31"/>
      <c r="N25" s="31"/>
      <c r="O25" s="31"/>
      <c r="P25" s="32">
        <f>IF(P24&gt;0,P24/$P$43," ")</f>
        <v>0.31039606061892433</v>
      </c>
      <c r="Q25" s="33" t="s">
        <v>27</v>
      </c>
    </row>
    <row r="26" spans="1:17" ht="12.75" customHeight="1" x14ac:dyDescent="0.2">
      <c r="A26" s="73" t="s">
        <v>36</v>
      </c>
      <c r="B26" s="47" t="s">
        <v>37</v>
      </c>
      <c r="C26" s="20">
        <v>2</v>
      </c>
      <c r="D26" s="20">
        <v>2</v>
      </c>
      <c r="E26" s="20"/>
      <c r="F26" s="20"/>
      <c r="G26" s="21">
        <f t="shared" ref="G26:G30" si="7">SUM(C26:F26)</f>
        <v>4</v>
      </c>
      <c r="H26" s="20"/>
      <c r="I26" s="20"/>
      <c r="J26" s="20"/>
      <c r="K26" s="20"/>
      <c r="L26" s="22">
        <f t="shared" ref="L26:O29" si="8">C26*(1-H$47/5/$C$6)+H26/5/$C$6*(C$47)</f>
        <v>2</v>
      </c>
      <c r="M26" s="22">
        <f t="shared" si="8"/>
        <v>1.9783783783783784</v>
      </c>
      <c r="N26" s="22">
        <f t="shared" si="8"/>
        <v>0</v>
      </c>
      <c r="O26" s="22">
        <f t="shared" si="8"/>
        <v>0</v>
      </c>
      <c r="P26" s="22">
        <f t="shared" ref="P26:P30" si="9">SUM(L26:O26)</f>
        <v>3.9783783783783786</v>
      </c>
      <c r="Q26" s="23"/>
    </row>
    <row r="27" spans="1:17" x14ac:dyDescent="0.2">
      <c r="A27" s="73"/>
      <c r="B27" s="47" t="s">
        <v>38</v>
      </c>
      <c r="C27" s="20">
        <v>2</v>
      </c>
      <c r="D27" s="20">
        <v>2</v>
      </c>
      <c r="E27" s="20">
        <v>2</v>
      </c>
      <c r="F27" s="20">
        <v>2</v>
      </c>
      <c r="G27" s="21">
        <f t="shared" si="7"/>
        <v>8</v>
      </c>
      <c r="H27" s="20"/>
      <c r="I27" s="20"/>
      <c r="J27" s="20"/>
      <c r="K27" s="20"/>
      <c r="L27" s="22">
        <f t="shared" si="8"/>
        <v>2</v>
      </c>
      <c r="M27" s="22">
        <f t="shared" si="8"/>
        <v>1.9783783783783784</v>
      </c>
      <c r="N27" s="22">
        <f t="shared" si="8"/>
        <v>1.9135135135135135</v>
      </c>
      <c r="O27" s="22">
        <f t="shared" si="8"/>
        <v>2</v>
      </c>
      <c r="P27" s="22">
        <f t="shared" si="9"/>
        <v>7.8918918918918921</v>
      </c>
      <c r="Q27" s="23"/>
    </row>
    <row r="28" spans="1:17" x14ac:dyDescent="0.2">
      <c r="A28" s="73"/>
      <c r="B28" s="47" t="s">
        <v>39</v>
      </c>
      <c r="C28" s="20">
        <v>2</v>
      </c>
      <c r="D28" s="20">
        <v>2</v>
      </c>
      <c r="E28" s="20"/>
      <c r="F28" s="20"/>
      <c r="G28" s="21">
        <f t="shared" si="7"/>
        <v>4</v>
      </c>
      <c r="H28" s="20"/>
      <c r="I28" s="20"/>
      <c r="J28" s="20"/>
      <c r="K28" s="20"/>
      <c r="L28" s="22">
        <f t="shared" si="8"/>
        <v>2</v>
      </c>
      <c r="M28" s="22">
        <f t="shared" si="8"/>
        <v>1.9783783783783784</v>
      </c>
      <c r="N28" s="22">
        <f t="shared" si="8"/>
        <v>0</v>
      </c>
      <c r="O28" s="22">
        <f t="shared" si="8"/>
        <v>0</v>
      </c>
      <c r="P28" s="22">
        <f t="shared" si="9"/>
        <v>3.9783783783783786</v>
      </c>
      <c r="Q28" s="23"/>
    </row>
    <row r="29" spans="1:17" x14ac:dyDescent="0.2">
      <c r="A29" s="73"/>
      <c r="B29" s="47" t="s">
        <v>40</v>
      </c>
      <c r="C29" s="20"/>
      <c r="D29" s="20"/>
      <c r="E29" s="20">
        <v>2</v>
      </c>
      <c r="F29" s="20">
        <v>3</v>
      </c>
      <c r="G29" s="21">
        <f t="shared" si="7"/>
        <v>5</v>
      </c>
      <c r="H29" s="20"/>
      <c r="I29" s="20"/>
      <c r="J29" s="20"/>
      <c r="K29" s="20"/>
      <c r="L29" s="22">
        <f t="shared" si="8"/>
        <v>0</v>
      </c>
      <c r="M29" s="22">
        <f t="shared" si="8"/>
        <v>0</v>
      </c>
      <c r="N29" s="22">
        <f t="shared" si="8"/>
        <v>1.9135135135135135</v>
      </c>
      <c r="O29" s="22">
        <f t="shared" si="8"/>
        <v>3</v>
      </c>
      <c r="P29" s="22">
        <f t="shared" si="9"/>
        <v>4.9135135135135135</v>
      </c>
      <c r="Q29" s="23"/>
    </row>
    <row r="30" spans="1:17" x14ac:dyDescent="0.2">
      <c r="A30" s="73"/>
      <c r="B30" s="24" t="s">
        <v>20</v>
      </c>
      <c r="C30" s="25">
        <f>SUM(C26:C29)</f>
        <v>6</v>
      </c>
      <c r="D30" s="25">
        <f>SUM(D26:D29)</f>
        <v>6</v>
      </c>
      <c r="E30" s="25">
        <f>SUM(E26:E29)</f>
        <v>4</v>
      </c>
      <c r="F30" s="25">
        <f>SUM(F26:F29)</f>
        <v>5</v>
      </c>
      <c r="G30" s="26">
        <f t="shared" si="7"/>
        <v>21</v>
      </c>
      <c r="H30" s="25">
        <f t="shared" ref="H30:O30" si="10">SUM(H26:H29)</f>
        <v>0</v>
      </c>
      <c r="I30" s="25">
        <f t="shared" si="10"/>
        <v>0</v>
      </c>
      <c r="J30" s="25">
        <f t="shared" si="10"/>
        <v>0</v>
      </c>
      <c r="K30" s="25">
        <f t="shared" si="10"/>
        <v>0</v>
      </c>
      <c r="L30" s="27">
        <f t="shared" si="10"/>
        <v>6</v>
      </c>
      <c r="M30" s="27">
        <f t="shared" si="10"/>
        <v>5.9351351351351349</v>
      </c>
      <c r="N30" s="27">
        <f t="shared" si="10"/>
        <v>3.827027027027027</v>
      </c>
      <c r="O30" s="27">
        <f t="shared" si="10"/>
        <v>5</v>
      </c>
      <c r="P30" s="28">
        <f t="shared" si="9"/>
        <v>20.762162162162163</v>
      </c>
      <c r="Q30" s="23"/>
    </row>
    <row r="31" spans="1:17" x14ac:dyDescent="0.2">
      <c r="A31" s="59" t="s">
        <v>41</v>
      </c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  <c r="P31" s="32">
        <f>IF(P30&gt;0,P30/$P$43," ")</f>
        <v>0.16305132232457445</v>
      </c>
      <c r="Q31" s="33" t="s">
        <v>42</v>
      </c>
    </row>
    <row r="32" spans="1:17" ht="12.95" customHeight="1" x14ac:dyDescent="0.2">
      <c r="A32" s="74" t="s">
        <v>43</v>
      </c>
      <c r="B32" s="47" t="s">
        <v>44</v>
      </c>
      <c r="C32" s="20">
        <v>2</v>
      </c>
      <c r="D32" s="20"/>
      <c r="E32" s="20"/>
      <c r="F32" s="20"/>
      <c r="G32" s="21">
        <f>SUM(C32:F32)</f>
        <v>2</v>
      </c>
      <c r="H32" s="20"/>
      <c r="I32" s="20"/>
      <c r="J32" s="20"/>
      <c r="K32" s="20"/>
      <c r="L32" s="22">
        <f t="shared" ref="L32:O34" si="11">C32*(1-H$47/5/$C$6)+H32/5/$C$6*(C$47)</f>
        <v>2</v>
      </c>
      <c r="M32" s="22">
        <f t="shared" si="11"/>
        <v>0</v>
      </c>
      <c r="N32" s="22">
        <f t="shared" si="11"/>
        <v>0</v>
      </c>
      <c r="O32" s="22">
        <f t="shared" si="11"/>
        <v>0</v>
      </c>
      <c r="P32" s="22">
        <f>SUM(L32:O32)</f>
        <v>2</v>
      </c>
      <c r="Q32" s="23"/>
    </row>
    <row r="33" spans="1:17" ht="12.75" customHeight="1" x14ac:dyDescent="0.2">
      <c r="A33" s="74"/>
      <c r="B33" s="47" t="s">
        <v>45</v>
      </c>
      <c r="C33" s="20">
        <v>2</v>
      </c>
      <c r="D33" s="20"/>
      <c r="E33" s="20"/>
      <c r="F33" s="20"/>
      <c r="G33" s="21">
        <f>SUM(C33:F33)</f>
        <v>2</v>
      </c>
      <c r="H33" s="20"/>
      <c r="I33" s="20"/>
      <c r="J33" s="20"/>
      <c r="K33" s="20"/>
      <c r="L33" s="22">
        <f t="shared" si="11"/>
        <v>2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>SUM(L33:O33)</f>
        <v>2</v>
      </c>
      <c r="Q33" s="23"/>
    </row>
    <row r="34" spans="1:17" x14ac:dyDescent="0.2">
      <c r="A34" s="74"/>
      <c r="B34" s="47" t="s">
        <v>46</v>
      </c>
      <c r="C34" s="20"/>
      <c r="D34" s="20">
        <v>2</v>
      </c>
      <c r="E34" s="20">
        <v>2</v>
      </c>
      <c r="F34" s="20"/>
      <c r="G34" s="21">
        <f>SUM(C34:F34)</f>
        <v>4</v>
      </c>
      <c r="H34" s="20"/>
      <c r="I34" s="20"/>
      <c r="J34" s="20"/>
      <c r="K34" s="20"/>
      <c r="L34" s="22">
        <f t="shared" si="11"/>
        <v>0</v>
      </c>
      <c r="M34" s="22">
        <f t="shared" si="11"/>
        <v>1.9783783783783784</v>
      </c>
      <c r="N34" s="22">
        <f t="shared" si="11"/>
        <v>1.9135135135135135</v>
      </c>
      <c r="O34" s="22">
        <f t="shared" si="11"/>
        <v>0</v>
      </c>
      <c r="P34" s="22">
        <f>SUM(L34:O34)</f>
        <v>3.8918918918918921</v>
      </c>
      <c r="Q34" s="23"/>
    </row>
    <row r="35" spans="1:17" x14ac:dyDescent="0.2">
      <c r="A35" s="74"/>
      <c r="B35" s="61" t="s">
        <v>20</v>
      </c>
      <c r="C35" s="25">
        <f>SUM(C32:C34)</f>
        <v>4</v>
      </c>
      <c r="D35" s="25">
        <f>SUM(D32:D34)</f>
        <v>2</v>
      </c>
      <c r="E35" s="25">
        <f>SUM(E32:E34)</f>
        <v>2</v>
      </c>
      <c r="F35" s="25">
        <f>SUM(F32:F34)</f>
        <v>0</v>
      </c>
      <c r="G35" s="26">
        <f>SUM(C35:F35)</f>
        <v>8</v>
      </c>
      <c r="H35" s="25">
        <f t="shared" ref="H35:O35" si="12">SUM(H32:H34)</f>
        <v>0</v>
      </c>
      <c r="I35" s="25">
        <f t="shared" si="12"/>
        <v>0</v>
      </c>
      <c r="J35" s="25">
        <f t="shared" si="12"/>
        <v>0</v>
      </c>
      <c r="K35" s="25">
        <f t="shared" si="12"/>
        <v>0</v>
      </c>
      <c r="L35" s="27">
        <f t="shared" si="12"/>
        <v>4</v>
      </c>
      <c r="M35" s="27">
        <f t="shared" si="12"/>
        <v>1.9783783783783784</v>
      </c>
      <c r="N35" s="27">
        <f t="shared" si="12"/>
        <v>1.9135135135135135</v>
      </c>
      <c r="O35" s="27">
        <f t="shared" si="12"/>
        <v>0</v>
      </c>
      <c r="P35" s="28">
        <f>SUM(L35:O35)</f>
        <v>7.8918918918918921</v>
      </c>
      <c r="Q35" s="23"/>
    </row>
    <row r="36" spans="1:17" x14ac:dyDescent="0.2">
      <c r="A36" s="59" t="s">
        <v>47</v>
      </c>
      <c r="B36" s="60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  <c r="P36" s="32">
        <f>IF(P35&gt;0,P35/$P$43," ")</f>
        <v>6.1977331578723947E-2</v>
      </c>
      <c r="Q36" s="33" t="s">
        <v>48</v>
      </c>
    </row>
    <row r="37" spans="1:17" ht="12.95" customHeight="1" x14ac:dyDescent="0.2">
      <c r="A37" s="74" t="s">
        <v>49</v>
      </c>
      <c r="B37" s="47" t="s">
        <v>4</v>
      </c>
      <c r="C37" s="20"/>
      <c r="D37" s="20">
        <v>3</v>
      </c>
      <c r="E37" s="20">
        <v>5</v>
      </c>
      <c r="F37" s="20">
        <v>5</v>
      </c>
      <c r="G37" s="21">
        <f>SUM(C37:F37)</f>
        <v>13</v>
      </c>
      <c r="H37" s="20"/>
      <c r="I37" s="20"/>
      <c r="J37" s="20">
        <v>5</v>
      </c>
      <c r="K37" s="20"/>
      <c r="L37" s="22">
        <f t="shared" ref="L37:O39" si="13">C37*(1-H$47/5/$C$6)+H37/5/$C$6*(C$47)</f>
        <v>0</v>
      </c>
      <c r="M37" s="22">
        <f t="shared" si="13"/>
        <v>2.9675675675675675</v>
      </c>
      <c r="N37" s="22">
        <f t="shared" si="13"/>
        <v>5.8108108108108114</v>
      </c>
      <c r="O37" s="22">
        <f t="shared" si="13"/>
        <v>5</v>
      </c>
      <c r="P37" s="22">
        <f>SUM(L37:O37)</f>
        <v>13.778378378378379</v>
      </c>
      <c r="Q37" s="23"/>
    </row>
    <row r="38" spans="1:17" x14ac:dyDescent="0.2">
      <c r="A38" s="74"/>
      <c r="B38" s="47" t="s">
        <v>50</v>
      </c>
      <c r="C38" s="20"/>
      <c r="D38" s="20"/>
      <c r="E38" s="20">
        <v>2</v>
      </c>
      <c r="F38" s="20">
        <v>2</v>
      </c>
      <c r="G38" s="21">
        <f>SUM(C38:F38)</f>
        <v>4</v>
      </c>
      <c r="H38" s="20"/>
      <c r="I38" s="20"/>
      <c r="J38" s="20"/>
      <c r="K38" s="20"/>
      <c r="L38" s="22">
        <f t="shared" si="13"/>
        <v>0</v>
      </c>
      <c r="M38" s="22">
        <f t="shared" si="13"/>
        <v>0</v>
      </c>
      <c r="N38" s="22">
        <f t="shared" si="13"/>
        <v>1.9135135135135135</v>
      </c>
      <c r="O38" s="22">
        <f t="shared" si="13"/>
        <v>2</v>
      </c>
      <c r="P38" s="22">
        <f>SUM(L38:O38)</f>
        <v>3.9135135135135135</v>
      </c>
      <c r="Q38" s="23"/>
    </row>
    <row r="39" spans="1:17" x14ac:dyDescent="0.2">
      <c r="A39" s="74"/>
      <c r="B39" s="47" t="s">
        <v>51</v>
      </c>
      <c r="C39" s="20"/>
      <c r="D39" s="20"/>
      <c r="E39" s="20"/>
      <c r="F39" s="20">
        <v>1</v>
      </c>
      <c r="G39" s="21">
        <f>SUM(C39:F39)</f>
        <v>1</v>
      </c>
      <c r="H39" s="20"/>
      <c r="I39" s="20">
        <v>2</v>
      </c>
      <c r="J39" s="20">
        <v>3</v>
      </c>
      <c r="K39" s="20"/>
      <c r="L39" s="22">
        <f t="shared" si="13"/>
        <v>0</v>
      </c>
      <c r="M39" s="22">
        <f t="shared" si="13"/>
        <v>0.38918918918918921</v>
      </c>
      <c r="N39" s="22">
        <f t="shared" si="13"/>
        <v>0.61621621621621625</v>
      </c>
      <c r="O39" s="22">
        <f t="shared" si="13"/>
        <v>1</v>
      </c>
      <c r="P39" s="22">
        <f>SUM(L39:O39)</f>
        <v>2.0054054054054054</v>
      </c>
      <c r="Q39" s="23"/>
    </row>
    <row r="40" spans="1:17" x14ac:dyDescent="0.2">
      <c r="A40" s="74"/>
      <c r="B40" s="61" t="s">
        <v>20</v>
      </c>
      <c r="C40" s="25">
        <f>SUM(C37:C39)</f>
        <v>0</v>
      </c>
      <c r="D40" s="25">
        <f>SUM(D37:D39)</f>
        <v>3</v>
      </c>
      <c r="E40" s="25">
        <f>SUM(E37:E39)</f>
        <v>7</v>
      </c>
      <c r="F40" s="25">
        <f>SUM(F37:F39)</f>
        <v>8</v>
      </c>
      <c r="G40" s="26">
        <f>SUM(C40:F40)</f>
        <v>18</v>
      </c>
      <c r="H40" s="25">
        <f t="shared" ref="H40:O40" si="14">SUM(H37:H39)</f>
        <v>0</v>
      </c>
      <c r="I40" s="25">
        <f t="shared" si="14"/>
        <v>2</v>
      </c>
      <c r="J40" s="25">
        <f t="shared" si="14"/>
        <v>8</v>
      </c>
      <c r="K40" s="25">
        <f t="shared" si="14"/>
        <v>0</v>
      </c>
      <c r="L40" s="27">
        <f t="shared" si="14"/>
        <v>0</v>
      </c>
      <c r="M40" s="27">
        <f t="shared" si="14"/>
        <v>3.3567567567567567</v>
      </c>
      <c r="N40" s="27">
        <f t="shared" si="14"/>
        <v>8.3405405405405411</v>
      </c>
      <c r="O40" s="27">
        <f t="shared" si="14"/>
        <v>8</v>
      </c>
      <c r="P40" s="28">
        <f>SUM(L40:O40)</f>
        <v>19.697297297297297</v>
      </c>
      <c r="Q40" s="23"/>
    </row>
    <row r="41" spans="1:17" x14ac:dyDescent="0.2">
      <c r="A41" s="59" t="s">
        <v>52</v>
      </c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  <c r="P41" s="32">
        <f>IF(P40&gt;0,P40/$P$43," ")</f>
        <v>0.15468862758415758</v>
      </c>
      <c r="Q41" s="33" t="s">
        <v>53</v>
      </c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23"/>
    </row>
    <row r="43" spans="1:17" ht="26.25" customHeight="1" x14ac:dyDescent="0.2">
      <c r="A43" s="69" t="s">
        <v>54</v>
      </c>
      <c r="B43" s="69"/>
      <c r="C43" s="36">
        <f>C15+C24+C30+C35+C40</f>
        <v>31</v>
      </c>
      <c r="D43" s="36">
        <f>D15+D24+D30+D35+D40</f>
        <v>33</v>
      </c>
      <c r="E43" s="36">
        <f>E15+E24+E30+E35+E40</f>
        <v>33</v>
      </c>
      <c r="F43" s="36">
        <f>F15+F24+F30+F35+F40</f>
        <v>30</v>
      </c>
      <c r="G43" s="37">
        <f>SUM(C43:F43)</f>
        <v>127</v>
      </c>
      <c r="H43" s="38">
        <f t="shared" ref="H43:P43" si="15">H15+H24+H30+H35+H40</f>
        <v>0</v>
      </c>
      <c r="I43" s="38">
        <f t="shared" si="15"/>
        <v>2</v>
      </c>
      <c r="J43" s="38">
        <f t="shared" si="15"/>
        <v>8</v>
      </c>
      <c r="K43" s="38">
        <f t="shared" si="15"/>
        <v>0</v>
      </c>
      <c r="L43" s="36">
        <f t="shared" si="15"/>
        <v>31</v>
      </c>
      <c r="M43" s="36">
        <f t="shared" si="15"/>
        <v>33.032432432432429</v>
      </c>
      <c r="N43" s="36">
        <f t="shared" si="15"/>
        <v>33.302702702702703</v>
      </c>
      <c r="O43" s="36">
        <f t="shared" si="15"/>
        <v>30</v>
      </c>
      <c r="P43" s="36">
        <f t="shared" si="15"/>
        <v>127.33513513513513</v>
      </c>
      <c r="Q43" s="23"/>
    </row>
    <row r="44" spans="1:17" x14ac:dyDescent="0.2">
      <c r="A44" s="62"/>
      <c r="B44" s="6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x14ac:dyDescent="0.2">
      <c r="A45" s="47"/>
      <c r="B45" s="47" t="s">
        <v>55</v>
      </c>
      <c r="C45" s="20">
        <v>3</v>
      </c>
      <c r="D45" s="20">
        <v>3</v>
      </c>
      <c r="E45" s="20">
        <v>3</v>
      </c>
      <c r="F45" s="20">
        <v>3</v>
      </c>
      <c r="G45" s="21">
        <f>SUM(C45:F45)</f>
        <v>12</v>
      </c>
      <c r="H45" s="20"/>
      <c r="I45" s="20"/>
      <c r="J45" s="20"/>
      <c r="K45" s="20"/>
      <c r="L45" s="19"/>
      <c r="M45" s="19"/>
      <c r="N45" s="19"/>
      <c r="O45" s="19"/>
      <c r="P45" s="19"/>
      <c r="Q45" s="23"/>
    </row>
    <row r="46" spans="1:17" x14ac:dyDescent="0.2">
      <c r="A46" s="47"/>
      <c r="B46" s="63" t="s">
        <v>56</v>
      </c>
      <c r="C46" s="20"/>
      <c r="D46" s="20"/>
      <c r="E46" s="20">
        <v>2</v>
      </c>
      <c r="F46" s="20"/>
      <c r="G46" s="21">
        <f>SUM(C46:F46)</f>
        <v>2</v>
      </c>
      <c r="H46" s="20"/>
      <c r="I46" s="20"/>
      <c r="J46" s="20"/>
      <c r="K46" s="20"/>
      <c r="L46" s="19"/>
      <c r="M46" s="19"/>
      <c r="N46" s="19"/>
      <c r="O46" s="19"/>
      <c r="P46" s="19"/>
      <c r="Q46" s="23"/>
    </row>
    <row r="47" spans="1:17" x14ac:dyDescent="0.2">
      <c r="A47" s="47"/>
      <c r="B47" s="64" t="s">
        <v>57</v>
      </c>
      <c r="C47" s="22">
        <f>C43+C45+C46</f>
        <v>34</v>
      </c>
      <c r="D47" s="22">
        <f>D43+D45+D46</f>
        <v>36</v>
      </c>
      <c r="E47" s="22">
        <f>E43+E45+E46</f>
        <v>38</v>
      </c>
      <c r="F47" s="22">
        <f>F43+F45+F46</f>
        <v>33</v>
      </c>
      <c r="G47" s="21">
        <f>SUM(C47:F47)</f>
        <v>141</v>
      </c>
      <c r="H47" s="19">
        <f>H43+H45+H46</f>
        <v>0</v>
      </c>
      <c r="I47" s="19">
        <f>I43+I45+I46</f>
        <v>2</v>
      </c>
      <c r="J47" s="19">
        <f>J43+J45+J46</f>
        <v>8</v>
      </c>
      <c r="K47" s="19">
        <f>K43+K45+K46</f>
        <v>0</v>
      </c>
      <c r="L47" s="19"/>
      <c r="M47" s="19"/>
      <c r="N47" s="19"/>
      <c r="O47" s="19"/>
      <c r="P47" s="19"/>
      <c r="Q47" s="23"/>
    </row>
    <row r="48" spans="1:17" x14ac:dyDescent="0.2">
      <c r="A48" s="47"/>
      <c r="B48" s="47"/>
      <c r="C48" s="19"/>
      <c r="D48" s="19"/>
      <c r="E48" s="19"/>
      <c r="F48" s="19"/>
      <c r="G48" s="21"/>
      <c r="H48" s="19"/>
      <c r="I48" s="19"/>
      <c r="J48" s="19"/>
      <c r="K48" s="19"/>
      <c r="L48" s="19"/>
      <c r="M48" s="19"/>
      <c r="N48" s="19"/>
      <c r="O48" s="19"/>
      <c r="P48" s="19"/>
      <c r="Q48" s="23" t="s">
        <v>14</v>
      </c>
    </row>
    <row r="49" spans="1:17" x14ac:dyDescent="0.2">
      <c r="A49" s="65" t="s">
        <v>58</v>
      </c>
      <c r="B49" s="65"/>
      <c r="C49" s="19"/>
      <c r="D49" s="19"/>
      <c r="E49" s="19"/>
      <c r="F49" s="19"/>
      <c r="G49" s="21"/>
      <c r="H49" s="19"/>
      <c r="I49" s="19"/>
      <c r="J49" s="19"/>
      <c r="K49" s="19"/>
      <c r="L49" s="19"/>
      <c r="M49" s="19"/>
      <c r="N49" s="19"/>
      <c r="O49" s="19"/>
      <c r="P49" s="19"/>
      <c r="Q49" s="23" t="s">
        <v>59</v>
      </c>
    </row>
    <row r="50" spans="1:17" x14ac:dyDescent="0.2">
      <c r="A50" s="47"/>
      <c r="B50" s="47" t="s">
        <v>60</v>
      </c>
      <c r="C50" s="20"/>
      <c r="D50" s="20"/>
      <c r="E50" s="20"/>
      <c r="F50" s="20"/>
      <c r="G50" s="21">
        <f>SUM(C50:F50)</f>
        <v>0</v>
      </c>
      <c r="H50" s="20"/>
      <c r="I50" s="20"/>
      <c r="J50" s="20"/>
      <c r="K50" s="20"/>
      <c r="L50" s="22">
        <f t="shared" ref="L50:O51" si="16">C50*(1-H$47/5/$C$6)+H50/5/$C$6*(C$47)</f>
        <v>0</v>
      </c>
      <c r="M50" s="22">
        <f t="shared" si="16"/>
        <v>0</v>
      </c>
      <c r="N50" s="22">
        <f t="shared" si="16"/>
        <v>0</v>
      </c>
      <c r="O50" s="22">
        <f t="shared" si="16"/>
        <v>0</v>
      </c>
      <c r="P50" s="22">
        <f>SUM(L50:O50)</f>
        <v>0</v>
      </c>
      <c r="Q50" s="23"/>
    </row>
    <row r="51" spans="1:17" x14ac:dyDescent="0.2">
      <c r="A51" s="47"/>
      <c r="B51" s="47" t="s">
        <v>3</v>
      </c>
      <c r="C51" s="20"/>
      <c r="D51" s="20"/>
      <c r="E51" s="20"/>
      <c r="F51" s="20"/>
      <c r="G51" s="21">
        <f>SUM(C51:F51)</f>
        <v>0</v>
      </c>
      <c r="H51" s="20">
        <v>10</v>
      </c>
      <c r="I51" s="20">
        <v>8</v>
      </c>
      <c r="J51" s="20">
        <v>2</v>
      </c>
      <c r="K51" s="20">
        <v>10</v>
      </c>
      <c r="L51" s="22">
        <f t="shared" si="16"/>
        <v>1.8378378378378379</v>
      </c>
      <c r="M51" s="22">
        <f t="shared" si="16"/>
        <v>1.5567567567567568</v>
      </c>
      <c r="N51" s="22">
        <f t="shared" si="16"/>
        <v>0.41081081081081083</v>
      </c>
      <c r="O51" s="22">
        <f t="shared" si="16"/>
        <v>1.7837837837837838</v>
      </c>
      <c r="P51" s="22">
        <f>SUM(L51:O51)</f>
        <v>5.5891891891891898</v>
      </c>
      <c r="Q51" s="23"/>
    </row>
    <row r="52" spans="1:17" x14ac:dyDescent="0.2">
      <c r="A52" s="47"/>
      <c r="B52" s="66" t="s">
        <v>20</v>
      </c>
      <c r="C52" s="39">
        <f>SUM(C50:C51)</f>
        <v>0</v>
      </c>
      <c r="D52" s="39">
        <f>SUM(D50:D51)</f>
        <v>0</v>
      </c>
      <c r="E52" s="39">
        <f>SUM(E50:E51)</f>
        <v>0</v>
      </c>
      <c r="F52" s="39">
        <f>SUM(F50:F51)</f>
        <v>0</v>
      </c>
      <c r="G52" s="40">
        <f>SUM(C52:F52)</f>
        <v>0</v>
      </c>
      <c r="H52" s="39">
        <f>SUM(H50:H51)</f>
        <v>10</v>
      </c>
      <c r="I52" s="39">
        <f>SUM(I50:I51)</f>
        <v>8</v>
      </c>
      <c r="J52" s="39">
        <f>SUM(J50:J51)</f>
        <v>2</v>
      </c>
      <c r="K52" s="39">
        <f>SUM(K50:K51)</f>
        <v>10</v>
      </c>
      <c r="L52" s="41">
        <f>SUM(L49:L51)</f>
        <v>1.8378378378378379</v>
      </c>
      <c r="M52" s="41">
        <f>SUM(M49:M51)</f>
        <v>1.5567567567567568</v>
      </c>
      <c r="N52" s="41">
        <f>SUM(N49:N51)</f>
        <v>0.41081081081081083</v>
      </c>
      <c r="O52" s="41">
        <f>SUM(O49:O51)</f>
        <v>1.7837837837837838</v>
      </c>
      <c r="P52" s="41">
        <f>SUM(P50:P51)</f>
        <v>5.5891891891891898</v>
      </c>
      <c r="Q52" s="23"/>
    </row>
    <row r="53" spans="1:17" x14ac:dyDescent="0.2">
      <c r="A53" s="67" t="s">
        <v>61</v>
      </c>
      <c r="B53" s="68"/>
      <c r="C53" s="42"/>
      <c r="D53" s="42"/>
      <c r="E53" s="42"/>
      <c r="F53" s="42"/>
      <c r="G53" s="43"/>
      <c r="H53" s="42"/>
      <c r="I53" s="42"/>
      <c r="J53" s="42"/>
      <c r="K53" s="42"/>
      <c r="L53" s="42"/>
      <c r="M53" s="42"/>
      <c r="N53" s="42"/>
      <c r="O53" s="42"/>
      <c r="P53" s="44">
        <f>IF(P52&gt;0,P52/$P$43," ")</f>
        <v>4.3893534830411349E-2</v>
      </c>
      <c r="Q53" s="45" t="s">
        <v>62</v>
      </c>
    </row>
  </sheetData>
  <mergeCells count="13">
    <mergeCell ref="A43:B43"/>
    <mergeCell ref="C4:I4"/>
    <mergeCell ref="C9:G9"/>
    <mergeCell ref="H9:K9"/>
    <mergeCell ref="L9:P9"/>
    <mergeCell ref="C10:G10"/>
    <mergeCell ref="H10:K10"/>
    <mergeCell ref="L10:P10"/>
    <mergeCell ref="A12:A15"/>
    <mergeCell ref="A17:A24"/>
    <mergeCell ref="A26:A30"/>
    <mergeCell ref="A32:A35"/>
    <mergeCell ref="A37:A40"/>
  </mergeCells>
  <conditionalFormatting sqref="P16">
    <cfRule type="cellIs" dxfId="20" priority="6" operator="lessThan">
      <formula>0.27</formula>
    </cfRule>
    <cfRule type="expression" dxfId="19" priority="7">
      <formula>"&lt;0.27"</formula>
    </cfRule>
  </conditionalFormatting>
  <conditionalFormatting sqref="P25">
    <cfRule type="cellIs" dxfId="18" priority="5" operator="lessThan">
      <formula>0.27</formula>
    </cfRule>
  </conditionalFormatting>
  <conditionalFormatting sqref="P31">
    <cfRule type="cellIs" dxfId="17" priority="4" operator="lessThan">
      <formula>0.12</formula>
    </cfRule>
  </conditionalFormatting>
  <conditionalFormatting sqref="P36">
    <cfRule type="cellIs" dxfId="16" priority="3" operator="lessThan">
      <formula>0.06</formula>
    </cfRule>
  </conditionalFormatting>
  <conditionalFormatting sqref="P41">
    <cfRule type="cellIs" dxfId="15" priority="2" operator="lessThan">
      <formula>0.15</formula>
    </cfRule>
  </conditionalFormatting>
  <conditionalFormatting sqref="P53">
    <cfRule type="cellIs" dxfId="14" priority="1" operator="lessThan">
      <formula>0.03</formula>
    </cfRule>
  </conditionalFormatting>
  <pageMargins left="0.7" right="0.7" top="0.75" bottom="0.75" header="0.3" footer="0.3"/>
  <pageSetup paperSize="9" scale="95" orientation="portrait" verticalDpi="0" r:id="rId1"/>
  <headerFooter>
    <oddHeader>&amp;R&amp;"Arial,Gras"&amp;8Service de l'enseignement secondaire du deuxième degré S2
Amt für Unterricht der Sekundarstufe 2 S2</oddHeader>
    <oddFooter>&amp;L—
&amp;"Arial,Normal"&amp;8Direction de la formation et des affaires culturelles&amp;"Arial,Gras" DFAC&amp;"Arial,Normal"
Direktion für Bildung und kulturelle Angelegenheiten &amp;"Arial,Gras"BKAD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4F4C-F85A-457E-A937-69A7ED58DC2A}">
  <sheetPr>
    <pageSetUpPr fitToPage="1"/>
  </sheetPr>
  <dimension ref="A1:Q53"/>
  <sheetViews>
    <sheetView topLeftCell="A6" zoomScale="130" zoomScaleNormal="130" workbookViewId="0">
      <selection activeCell="T23" sqref="T23"/>
    </sheetView>
  </sheetViews>
  <sheetFormatPr baseColWidth="10" defaultColWidth="12" defaultRowHeight="12.75" x14ac:dyDescent="0.2"/>
  <cols>
    <col min="1" max="1" width="2.7109375" style="5" customWidth="1"/>
    <col min="2" max="2" width="21.5703125" style="5" bestFit="1" customWidth="1"/>
    <col min="3" max="6" width="4.42578125" style="5" bestFit="1" customWidth="1"/>
    <col min="7" max="7" width="4.42578125" style="46" customWidth="1"/>
    <col min="8" max="11" width="3.28515625" style="5" customWidth="1"/>
    <col min="12" max="15" width="4.7109375" style="5" customWidth="1"/>
    <col min="16" max="16" width="6.5703125" style="5" customWidth="1"/>
    <col min="17" max="17" width="6.5703125" style="6" bestFit="1" customWidth="1"/>
    <col min="18" max="16384" width="12" style="5"/>
  </cols>
  <sheetData>
    <row r="1" spans="1:17" x14ac:dyDescent="0.2">
      <c r="A1" s="1" t="s">
        <v>0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/>
      <c r="B2" s="7"/>
      <c r="C2" s="1"/>
      <c r="D2" s="2"/>
      <c r="E2" s="2"/>
      <c r="F2" s="2"/>
      <c r="G2" s="3"/>
      <c r="H2" s="2"/>
      <c r="I2" s="4"/>
    </row>
    <row r="3" spans="1:17" x14ac:dyDescent="0.2">
      <c r="A3" s="48" t="s">
        <v>1</v>
      </c>
      <c r="B3" s="49"/>
      <c r="C3" s="8" t="s">
        <v>2</v>
      </c>
      <c r="D3" s="9"/>
      <c r="E3" s="10"/>
      <c r="F3" s="9"/>
      <c r="G3" s="11"/>
      <c r="H3" s="9"/>
      <c r="I3" s="12"/>
    </row>
    <row r="4" spans="1:17" x14ac:dyDescent="0.2">
      <c r="A4" s="48" t="s">
        <v>3</v>
      </c>
      <c r="B4" s="49"/>
      <c r="C4" s="70"/>
      <c r="D4" s="70"/>
      <c r="E4" s="70"/>
      <c r="F4" s="70"/>
      <c r="G4" s="70"/>
      <c r="H4" s="70"/>
      <c r="I4" s="70"/>
    </row>
    <row r="5" spans="1:17" x14ac:dyDescent="0.2">
      <c r="A5" s="48" t="s">
        <v>4</v>
      </c>
      <c r="B5" s="49"/>
      <c r="C5" s="13"/>
      <c r="D5" s="13"/>
      <c r="E5" s="13"/>
      <c r="F5" s="13"/>
      <c r="G5" s="14"/>
      <c r="H5" s="13"/>
      <c r="I5" s="13"/>
    </row>
    <row r="6" spans="1:17" x14ac:dyDescent="0.2">
      <c r="A6" s="50" t="s">
        <v>5</v>
      </c>
      <c r="B6" s="50"/>
      <c r="C6" s="15">
        <v>37</v>
      </c>
      <c r="D6" s="10"/>
      <c r="E6" s="10"/>
      <c r="F6" s="10"/>
      <c r="G6" s="16"/>
      <c r="H6" s="10"/>
      <c r="I6" s="10"/>
    </row>
    <row r="7" spans="1:17" x14ac:dyDescent="0.2">
      <c r="A7" s="17"/>
      <c r="B7" s="17"/>
      <c r="C7" s="1"/>
      <c r="D7" s="1"/>
      <c r="E7" s="1"/>
      <c r="F7" s="1"/>
      <c r="G7" s="18"/>
      <c r="H7" s="1"/>
      <c r="I7" s="1"/>
    </row>
    <row r="8" spans="1:17" x14ac:dyDescent="0.2">
      <c r="A8" s="48" t="s">
        <v>6</v>
      </c>
      <c r="B8" s="48"/>
      <c r="C8" s="2"/>
      <c r="D8" s="2"/>
      <c r="E8" s="2"/>
      <c r="F8" s="2"/>
      <c r="G8" s="3"/>
      <c r="H8" s="2"/>
      <c r="I8" s="4"/>
    </row>
    <row r="9" spans="1:17" ht="12.95" customHeight="1" x14ac:dyDescent="0.2">
      <c r="A9" s="54" t="s">
        <v>7</v>
      </c>
      <c r="B9" s="55"/>
      <c r="C9" s="71" t="s">
        <v>8</v>
      </c>
      <c r="D9" s="71"/>
      <c r="E9" s="71"/>
      <c r="F9" s="71"/>
      <c r="G9" s="71"/>
      <c r="H9" s="71" t="s">
        <v>9</v>
      </c>
      <c r="I9" s="71"/>
      <c r="J9" s="71"/>
      <c r="K9" s="71"/>
      <c r="L9" s="71" t="s">
        <v>10</v>
      </c>
      <c r="M9" s="71"/>
      <c r="N9" s="71"/>
      <c r="O9" s="71"/>
      <c r="P9" s="71"/>
      <c r="Q9" s="56"/>
    </row>
    <row r="10" spans="1:17" ht="12.75" customHeight="1" x14ac:dyDescent="0.2">
      <c r="A10" s="55"/>
      <c r="B10" s="55"/>
      <c r="C10" s="72" t="s">
        <v>11</v>
      </c>
      <c r="D10" s="72"/>
      <c r="E10" s="72"/>
      <c r="F10" s="72"/>
      <c r="G10" s="72"/>
      <c r="H10" s="72" t="s">
        <v>12</v>
      </c>
      <c r="I10" s="72"/>
      <c r="J10" s="72"/>
      <c r="K10" s="72"/>
      <c r="L10" s="72" t="s">
        <v>13</v>
      </c>
      <c r="M10" s="72"/>
      <c r="N10" s="72"/>
      <c r="O10" s="72"/>
      <c r="P10" s="72"/>
      <c r="Q10" s="56" t="s">
        <v>14</v>
      </c>
    </row>
    <row r="11" spans="1:17" ht="12.95" customHeight="1" x14ac:dyDescent="0.2">
      <c r="A11" s="55"/>
      <c r="B11" s="57" t="s">
        <v>15</v>
      </c>
      <c r="C11" s="56" t="s">
        <v>16</v>
      </c>
      <c r="D11" s="56" t="s">
        <v>17</v>
      </c>
      <c r="E11" s="56" t="s">
        <v>18</v>
      </c>
      <c r="F11" s="56" t="s">
        <v>19</v>
      </c>
      <c r="G11" s="58" t="s">
        <v>20</v>
      </c>
      <c r="H11" s="56" t="s">
        <v>16</v>
      </c>
      <c r="I11" s="56" t="s">
        <v>17</v>
      </c>
      <c r="J11" s="56" t="s">
        <v>18</v>
      </c>
      <c r="K11" s="56" t="s">
        <v>19</v>
      </c>
      <c r="L11" s="56" t="s">
        <v>16</v>
      </c>
      <c r="M11" s="56" t="s">
        <v>17</v>
      </c>
      <c r="N11" s="56" t="s">
        <v>18</v>
      </c>
      <c r="O11" s="56" t="s">
        <v>19</v>
      </c>
      <c r="P11" s="56" t="s">
        <v>20</v>
      </c>
      <c r="Q11" s="56" t="s">
        <v>21</v>
      </c>
    </row>
    <row r="12" spans="1:17" ht="12.95" customHeight="1" x14ac:dyDescent="0.2">
      <c r="A12" s="73" t="s">
        <v>22</v>
      </c>
      <c r="B12" s="47" t="s">
        <v>23</v>
      </c>
      <c r="C12" s="20">
        <v>4</v>
      </c>
      <c r="D12" s="20">
        <v>4</v>
      </c>
      <c r="E12" s="20">
        <v>4</v>
      </c>
      <c r="F12" s="20">
        <v>4</v>
      </c>
      <c r="G12" s="21">
        <f>SUM(C12:F12)</f>
        <v>16</v>
      </c>
      <c r="H12" s="20"/>
      <c r="I12" s="20"/>
      <c r="J12" s="20"/>
      <c r="K12" s="20"/>
      <c r="L12" s="22">
        <f t="shared" ref="L12:O14" si="0">C12*(1-H$47/5/$C$6)+H12/5/$C$6*(C$47)</f>
        <v>4</v>
      </c>
      <c r="M12" s="22">
        <f t="shared" si="0"/>
        <v>3.9567567567567568</v>
      </c>
      <c r="N12" s="22">
        <f t="shared" si="0"/>
        <v>3.827027027027027</v>
      </c>
      <c r="O12" s="22">
        <f t="shared" si="0"/>
        <v>4</v>
      </c>
      <c r="P12" s="22">
        <f>SUM(L12:O12)</f>
        <v>15.783783783783784</v>
      </c>
      <c r="Q12" s="23"/>
    </row>
    <row r="13" spans="1:17" x14ac:dyDescent="0.2">
      <c r="A13" s="73"/>
      <c r="B13" s="47" t="s">
        <v>24</v>
      </c>
      <c r="C13" s="20">
        <v>4</v>
      </c>
      <c r="D13" s="20">
        <v>3</v>
      </c>
      <c r="E13" s="20">
        <v>3</v>
      </c>
      <c r="F13" s="20">
        <v>3</v>
      </c>
      <c r="G13" s="21">
        <f>SUM(C13:F13)</f>
        <v>13</v>
      </c>
      <c r="H13" s="20"/>
      <c r="I13" s="20"/>
      <c r="J13" s="20"/>
      <c r="K13" s="20"/>
      <c r="L13" s="22">
        <f t="shared" si="0"/>
        <v>4</v>
      </c>
      <c r="M13" s="22">
        <f t="shared" si="0"/>
        <v>2.9675675675675675</v>
      </c>
      <c r="N13" s="22">
        <f t="shared" si="0"/>
        <v>2.8702702702702703</v>
      </c>
      <c r="O13" s="22">
        <f t="shared" si="0"/>
        <v>3</v>
      </c>
      <c r="P13" s="22">
        <f>SUM(L13:O13)</f>
        <v>12.837837837837837</v>
      </c>
      <c r="Q13" s="23"/>
    </row>
    <row r="14" spans="1:17" x14ac:dyDescent="0.2">
      <c r="A14" s="73"/>
      <c r="B14" s="47" t="s">
        <v>25</v>
      </c>
      <c r="C14" s="20">
        <v>3</v>
      </c>
      <c r="D14" s="20">
        <v>3</v>
      </c>
      <c r="E14" s="20">
        <v>3</v>
      </c>
      <c r="F14" s="20">
        <v>2</v>
      </c>
      <c r="G14" s="21">
        <f>SUM(C14:F14)</f>
        <v>11</v>
      </c>
      <c r="H14" s="20"/>
      <c r="I14" s="20"/>
      <c r="J14" s="20"/>
      <c r="K14" s="20"/>
      <c r="L14" s="22">
        <f t="shared" si="0"/>
        <v>3</v>
      </c>
      <c r="M14" s="22">
        <f t="shared" si="0"/>
        <v>2.9675675675675675</v>
      </c>
      <c r="N14" s="22">
        <f t="shared" si="0"/>
        <v>2.8702702702702703</v>
      </c>
      <c r="O14" s="22">
        <f t="shared" si="0"/>
        <v>2</v>
      </c>
      <c r="P14" s="22">
        <f>SUM(L14:O14)</f>
        <v>10.837837837837837</v>
      </c>
      <c r="Q14" s="23"/>
    </row>
    <row r="15" spans="1:17" x14ac:dyDescent="0.2">
      <c r="A15" s="73"/>
      <c r="B15" s="24" t="s">
        <v>20</v>
      </c>
      <c r="C15" s="25">
        <f>SUM(C12:C14)</f>
        <v>11</v>
      </c>
      <c r="D15" s="25">
        <f>SUM(D12:D14)</f>
        <v>10</v>
      </c>
      <c r="E15" s="25">
        <f>SUM(E12:E14)</f>
        <v>10</v>
      </c>
      <c r="F15" s="25">
        <f>SUM(F12:F14)</f>
        <v>9</v>
      </c>
      <c r="G15" s="26">
        <f>SUM(C15:F15)</f>
        <v>40</v>
      </c>
      <c r="H15" s="25">
        <f t="shared" ref="H15:O15" si="1">SUM(H12:H14)</f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7">
        <f t="shared" si="1"/>
        <v>11</v>
      </c>
      <c r="M15" s="27">
        <f t="shared" si="1"/>
        <v>9.8918918918918912</v>
      </c>
      <c r="N15" s="27">
        <f t="shared" si="1"/>
        <v>9.5675675675675667</v>
      </c>
      <c r="O15" s="27">
        <f t="shared" si="1"/>
        <v>9</v>
      </c>
      <c r="P15" s="28">
        <f>SUM(L15:O15)</f>
        <v>39.45945945945946</v>
      </c>
      <c r="Q15" s="23"/>
    </row>
    <row r="16" spans="1:17" x14ac:dyDescent="0.2">
      <c r="A16" s="59" t="s">
        <v>26</v>
      </c>
      <c r="B16" s="60"/>
      <c r="C16" s="29"/>
      <c r="D16" s="29"/>
      <c r="E16" s="29"/>
      <c r="F16" s="29"/>
      <c r="G16" s="30"/>
      <c r="H16" s="29"/>
      <c r="I16" s="29"/>
      <c r="J16" s="29"/>
      <c r="K16" s="29"/>
      <c r="L16" s="31"/>
      <c r="M16" s="31"/>
      <c r="N16" s="31"/>
      <c r="O16" s="31"/>
      <c r="P16" s="32">
        <f>IF(P15&gt;0,P15/$P$43," ")</f>
        <v>0.31201914857240559</v>
      </c>
      <c r="Q16" s="33" t="s">
        <v>27</v>
      </c>
    </row>
    <row r="17" spans="1:17" ht="12.95" customHeight="1" x14ac:dyDescent="0.2">
      <c r="A17" s="73" t="s">
        <v>28</v>
      </c>
      <c r="B17" s="19" t="s">
        <v>29</v>
      </c>
      <c r="C17" s="20">
        <v>4</v>
      </c>
      <c r="D17" s="20">
        <v>4</v>
      </c>
      <c r="E17" s="20"/>
      <c r="F17" s="20"/>
      <c r="G17" s="21">
        <f t="shared" ref="G17:G24" si="2">SUM(C17:F17)</f>
        <v>8</v>
      </c>
      <c r="H17" s="20"/>
      <c r="I17" s="20"/>
      <c r="J17" s="20"/>
      <c r="K17" s="20"/>
      <c r="L17" s="22">
        <f>C17*(1-H$47/5/$C$6)+H17/5/$C$6*(C$47)</f>
        <v>4</v>
      </c>
      <c r="M17" s="22">
        <f>D17*(1-I$47/5/$C$6)+I17/5/$C$6*(D$47)</f>
        <v>3.9567567567567568</v>
      </c>
      <c r="N17" s="22">
        <f>E17*(1-J$47/5/$C$6)+J17/5/$C$6*(E$47)</f>
        <v>0</v>
      </c>
      <c r="O17" s="22">
        <f>F17*(1-K$47/5/$C$6)+K17/5/$C$6*(F$47)</f>
        <v>0</v>
      </c>
      <c r="P17" s="22">
        <f t="shared" ref="P17:P24" si="3">SUM(L17:O17)</f>
        <v>7.9567567567567572</v>
      </c>
      <c r="Q17" s="23"/>
    </row>
    <row r="18" spans="1:17" x14ac:dyDescent="0.2">
      <c r="A18" s="73"/>
      <c r="B18" s="19" t="s">
        <v>63</v>
      </c>
      <c r="C18" s="20"/>
      <c r="D18" s="20"/>
      <c r="E18" s="20">
        <v>5</v>
      </c>
      <c r="F18" s="20">
        <v>6</v>
      </c>
      <c r="G18" s="21">
        <f t="shared" si="2"/>
        <v>11</v>
      </c>
      <c r="H18" s="20"/>
      <c r="I18" s="20"/>
      <c r="J18" s="20"/>
      <c r="K18" s="20"/>
      <c r="L18" s="22">
        <f t="shared" ref="L18:O18" si="4">C18*(1-H$49/5/$C$6)+H18/5/$C$6*(C$49)</f>
        <v>0</v>
      </c>
      <c r="M18" s="22">
        <f t="shared" si="4"/>
        <v>0</v>
      </c>
      <c r="N18" s="22">
        <f t="shared" si="4"/>
        <v>5</v>
      </c>
      <c r="O18" s="22">
        <f t="shared" si="4"/>
        <v>6</v>
      </c>
      <c r="P18" s="22">
        <f t="shared" si="3"/>
        <v>11</v>
      </c>
      <c r="Q18" s="23"/>
    </row>
    <row r="19" spans="1:17" x14ac:dyDescent="0.2">
      <c r="A19" s="73"/>
      <c r="B19" s="47" t="s">
        <v>30</v>
      </c>
      <c r="C19" s="20">
        <v>2</v>
      </c>
      <c r="D19" s="20">
        <v>2</v>
      </c>
      <c r="E19" s="20"/>
      <c r="F19" s="20"/>
      <c r="G19" s="21">
        <f t="shared" si="2"/>
        <v>4</v>
      </c>
      <c r="H19" s="20"/>
      <c r="I19" s="20"/>
      <c r="J19" s="20"/>
      <c r="K19" s="20"/>
      <c r="L19" s="22">
        <f t="shared" ref="L19:O23" si="5">C19*(1-H$47/5/$C$6)+H19/5/$C$6*(C$47)</f>
        <v>2</v>
      </c>
      <c r="M19" s="22">
        <f t="shared" si="5"/>
        <v>1.9783783783783784</v>
      </c>
      <c r="N19" s="22">
        <f t="shared" si="5"/>
        <v>0</v>
      </c>
      <c r="O19" s="22">
        <f t="shared" si="5"/>
        <v>0</v>
      </c>
      <c r="P19" s="22">
        <f t="shared" si="3"/>
        <v>3.9783783783783786</v>
      </c>
      <c r="Q19" s="23"/>
    </row>
    <row r="20" spans="1:17" x14ac:dyDescent="0.2">
      <c r="A20" s="73"/>
      <c r="B20" s="47" t="s">
        <v>31</v>
      </c>
      <c r="C20" s="20">
        <v>2</v>
      </c>
      <c r="D20" s="20">
        <v>2</v>
      </c>
      <c r="E20" s="20"/>
      <c r="F20" s="20"/>
      <c r="G20" s="21">
        <f t="shared" si="2"/>
        <v>4</v>
      </c>
      <c r="H20" s="20"/>
      <c r="I20" s="20"/>
      <c r="J20" s="20"/>
      <c r="K20" s="20"/>
      <c r="L20" s="22">
        <f t="shared" si="5"/>
        <v>2</v>
      </c>
      <c r="M20" s="22">
        <f t="shared" si="5"/>
        <v>1.9783783783783784</v>
      </c>
      <c r="N20" s="22">
        <f t="shared" si="5"/>
        <v>0</v>
      </c>
      <c r="O20" s="22">
        <f t="shared" si="5"/>
        <v>0</v>
      </c>
      <c r="P20" s="22">
        <f t="shared" si="3"/>
        <v>3.9783783783783786</v>
      </c>
      <c r="Q20" s="23"/>
    </row>
    <row r="21" spans="1:17" x14ac:dyDescent="0.2">
      <c r="A21" s="73"/>
      <c r="B21" s="47" t="s">
        <v>32</v>
      </c>
      <c r="C21" s="20">
        <v>2</v>
      </c>
      <c r="D21" s="20">
        <v>2</v>
      </c>
      <c r="E21" s="20"/>
      <c r="F21" s="20"/>
      <c r="G21" s="21">
        <f t="shared" si="2"/>
        <v>4</v>
      </c>
      <c r="H21" s="20"/>
      <c r="I21" s="20"/>
      <c r="J21" s="20"/>
      <c r="K21" s="20"/>
      <c r="L21" s="22">
        <f t="shared" si="5"/>
        <v>2</v>
      </c>
      <c r="M21" s="22">
        <f t="shared" si="5"/>
        <v>1.9783783783783784</v>
      </c>
      <c r="N21" s="22">
        <f t="shared" si="5"/>
        <v>0</v>
      </c>
      <c r="O21" s="22">
        <f t="shared" si="5"/>
        <v>0</v>
      </c>
      <c r="P21" s="22">
        <f t="shared" si="3"/>
        <v>3.9783783783783786</v>
      </c>
      <c r="Q21" s="23"/>
    </row>
    <row r="22" spans="1:17" x14ac:dyDescent="0.2">
      <c r="A22" s="73"/>
      <c r="B22" s="47" t="s">
        <v>33</v>
      </c>
      <c r="C22" s="20"/>
      <c r="D22" s="20">
        <v>2</v>
      </c>
      <c r="E22" s="20">
        <v>2</v>
      </c>
      <c r="F22" s="20"/>
      <c r="G22" s="21">
        <f t="shared" si="2"/>
        <v>4</v>
      </c>
      <c r="H22" s="20"/>
      <c r="I22" s="20"/>
      <c r="J22" s="20"/>
      <c r="K22" s="20"/>
      <c r="L22" s="22">
        <f t="shared" si="5"/>
        <v>0</v>
      </c>
      <c r="M22" s="22">
        <f t="shared" si="5"/>
        <v>1.9783783783783784</v>
      </c>
      <c r="N22" s="22">
        <f t="shared" si="5"/>
        <v>1.9135135135135135</v>
      </c>
      <c r="O22" s="22">
        <f t="shared" si="5"/>
        <v>0</v>
      </c>
      <c r="P22" s="22">
        <f t="shared" si="3"/>
        <v>3.8918918918918921</v>
      </c>
      <c r="Q22" s="23"/>
    </row>
    <row r="23" spans="1:17" x14ac:dyDescent="0.2">
      <c r="A23" s="73"/>
      <c r="B23" s="47" t="s">
        <v>34</v>
      </c>
      <c r="C23" s="20"/>
      <c r="D23" s="20"/>
      <c r="E23" s="20">
        <v>2</v>
      </c>
      <c r="F23" s="20">
        <v>2</v>
      </c>
      <c r="G23" s="21">
        <f t="shared" si="2"/>
        <v>4</v>
      </c>
      <c r="H23" s="20"/>
      <c r="I23" s="20"/>
      <c r="J23" s="20"/>
      <c r="K23" s="20"/>
      <c r="L23" s="22">
        <f t="shared" si="5"/>
        <v>0</v>
      </c>
      <c r="M23" s="22">
        <f t="shared" si="5"/>
        <v>0</v>
      </c>
      <c r="N23" s="22">
        <f t="shared" si="5"/>
        <v>1.9135135135135135</v>
      </c>
      <c r="O23" s="22">
        <f t="shared" si="5"/>
        <v>2</v>
      </c>
      <c r="P23" s="22">
        <f t="shared" si="3"/>
        <v>3.9135135135135135</v>
      </c>
      <c r="Q23" s="23"/>
    </row>
    <row r="24" spans="1:17" s="35" customFormat="1" x14ac:dyDescent="0.2">
      <c r="A24" s="73"/>
      <c r="B24" s="24" t="s">
        <v>20</v>
      </c>
      <c r="C24" s="25">
        <f>SUM(C17:C23)</f>
        <v>10</v>
      </c>
      <c r="D24" s="25">
        <f>SUM(D17:D23)</f>
        <v>12</v>
      </c>
      <c r="E24" s="25">
        <f>SUM(E17:E23)</f>
        <v>9</v>
      </c>
      <c r="F24" s="25">
        <f>SUM(F17:F23)</f>
        <v>8</v>
      </c>
      <c r="G24" s="26">
        <f t="shared" si="2"/>
        <v>39</v>
      </c>
      <c r="H24" s="25">
        <f t="shared" ref="H24:O24" si="6">SUM(H17:H23)</f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7">
        <f t="shared" si="6"/>
        <v>10</v>
      </c>
      <c r="M24" s="27">
        <f t="shared" si="6"/>
        <v>11.87027027027027</v>
      </c>
      <c r="N24" s="27">
        <f t="shared" si="6"/>
        <v>8.827027027027027</v>
      </c>
      <c r="O24" s="27">
        <f t="shared" si="6"/>
        <v>8</v>
      </c>
      <c r="P24" s="28">
        <f t="shared" si="3"/>
        <v>38.697297297297297</v>
      </c>
      <c r="Q24" s="34"/>
    </row>
    <row r="25" spans="1:17" s="35" customFormat="1" x14ac:dyDescent="0.2">
      <c r="A25" s="59" t="s">
        <v>35</v>
      </c>
      <c r="B25" s="29"/>
      <c r="C25" s="29"/>
      <c r="D25" s="29"/>
      <c r="E25" s="29"/>
      <c r="F25" s="29"/>
      <c r="G25" s="30"/>
      <c r="H25" s="29"/>
      <c r="I25" s="29"/>
      <c r="J25" s="29"/>
      <c r="K25" s="29"/>
      <c r="L25" s="31"/>
      <c r="M25" s="31"/>
      <c r="N25" s="31"/>
      <c r="O25" s="31"/>
      <c r="P25" s="32">
        <f>IF(P24&gt;0,P24/$P$43," ")</f>
        <v>0.30599247734655499</v>
      </c>
      <c r="Q25" s="33" t="s">
        <v>27</v>
      </c>
    </row>
    <row r="26" spans="1:17" ht="12.75" customHeight="1" x14ac:dyDescent="0.2">
      <c r="A26" s="73" t="s">
        <v>36</v>
      </c>
      <c r="B26" s="47" t="s">
        <v>37</v>
      </c>
      <c r="C26" s="20">
        <v>2</v>
      </c>
      <c r="D26" s="20">
        <v>2</v>
      </c>
      <c r="E26" s="20"/>
      <c r="F26" s="20"/>
      <c r="G26" s="21">
        <f t="shared" ref="G26:G30" si="7">SUM(C26:F26)</f>
        <v>4</v>
      </c>
      <c r="H26" s="20"/>
      <c r="I26" s="20"/>
      <c r="J26" s="20"/>
      <c r="K26" s="20"/>
      <c r="L26" s="22">
        <f t="shared" ref="L26:O29" si="8">C26*(1-H$47/5/$C$6)+H26/5/$C$6*(C$47)</f>
        <v>2</v>
      </c>
      <c r="M26" s="22">
        <f t="shared" si="8"/>
        <v>1.9783783783783784</v>
      </c>
      <c r="N26" s="22">
        <f t="shared" si="8"/>
        <v>0</v>
      </c>
      <c r="O26" s="22">
        <f t="shared" si="8"/>
        <v>0</v>
      </c>
      <c r="P26" s="22">
        <f t="shared" ref="P26:P30" si="9">SUM(L26:O26)</f>
        <v>3.9783783783783786</v>
      </c>
      <c r="Q26" s="23"/>
    </row>
    <row r="27" spans="1:17" x14ac:dyDescent="0.2">
      <c r="A27" s="73"/>
      <c r="B27" s="47" t="s">
        <v>38</v>
      </c>
      <c r="C27" s="20">
        <v>2</v>
      </c>
      <c r="D27" s="20">
        <v>2</v>
      </c>
      <c r="E27" s="20">
        <v>2</v>
      </c>
      <c r="F27" s="20">
        <v>2</v>
      </c>
      <c r="G27" s="21">
        <f t="shared" si="7"/>
        <v>8</v>
      </c>
      <c r="H27" s="20"/>
      <c r="I27" s="20"/>
      <c r="J27" s="20"/>
      <c r="K27" s="20"/>
      <c r="L27" s="22">
        <f t="shared" si="8"/>
        <v>2</v>
      </c>
      <c r="M27" s="22">
        <f t="shared" si="8"/>
        <v>1.9783783783783784</v>
      </c>
      <c r="N27" s="22">
        <f t="shared" si="8"/>
        <v>1.9135135135135135</v>
      </c>
      <c r="O27" s="22">
        <f t="shared" si="8"/>
        <v>2</v>
      </c>
      <c r="P27" s="22">
        <f t="shared" si="9"/>
        <v>7.8918918918918921</v>
      </c>
      <c r="Q27" s="23"/>
    </row>
    <row r="28" spans="1:17" x14ac:dyDescent="0.2">
      <c r="A28" s="73"/>
      <c r="B28" s="47" t="s">
        <v>39</v>
      </c>
      <c r="C28" s="20">
        <v>2</v>
      </c>
      <c r="D28" s="20">
        <v>2</v>
      </c>
      <c r="E28" s="20"/>
      <c r="F28" s="20"/>
      <c r="G28" s="21">
        <f t="shared" si="7"/>
        <v>4</v>
      </c>
      <c r="H28" s="20"/>
      <c r="I28" s="20"/>
      <c r="J28" s="20"/>
      <c r="K28" s="20"/>
      <c r="L28" s="22">
        <f t="shared" si="8"/>
        <v>2</v>
      </c>
      <c r="M28" s="22">
        <f t="shared" si="8"/>
        <v>1.9783783783783784</v>
      </c>
      <c r="N28" s="22">
        <f t="shared" si="8"/>
        <v>0</v>
      </c>
      <c r="O28" s="22">
        <f t="shared" si="8"/>
        <v>0</v>
      </c>
      <c r="P28" s="22">
        <f t="shared" si="9"/>
        <v>3.9783783783783786</v>
      </c>
      <c r="Q28" s="23"/>
    </row>
    <row r="29" spans="1:17" x14ac:dyDescent="0.2">
      <c r="A29" s="73"/>
      <c r="B29" s="47" t="s">
        <v>40</v>
      </c>
      <c r="C29" s="20"/>
      <c r="D29" s="20"/>
      <c r="E29" s="20">
        <v>2</v>
      </c>
      <c r="F29" s="20">
        <v>3</v>
      </c>
      <c r="G29" s="21">
        <f t="shared" si="7"/>
        <v>5</v>
      </c>
      <c r="H29" s="20"/>
      <c r="I29" s="20"/>
      <c r="J29" s="20"/>
      <c r="K29" s="20"/>
      <c r="L29" s="22">
        <f t="shared" si="8"/>
        <v>0</v>
      </c>
      <c r="M29" s="22">
        <f t="shared" si="8"/>
        <v>0</v>
      </c>
      <c r="N29" s="22">
        <f t="shared" si="8"/>
        <v>1.9135135135135135</v>
      </c>
      <c r="O29" s="22">
        <f t="shared" si="8"/>
        <v>3</v>
      </c>
      <c r="P29" s="22">
        <f t="shared" si="9"/>
        <v>4.9135135135135135</v>
      </c>
      <c r="Q29" s="23"/>
    </row>
    <row r="30" spans="1:17" x14ac:dyDescent="0.2">
      <c r="A30" s="73"/>
      <c r="B30" s="24" t="s">
        <v>20</v>
      </c>
      <c r="C30" s="25">
        <f>SUM(C26:C29)</f>
        <v>6</v>
      </c>
      <c r="D30" s="25">
        <f>SUM(D26:D29)</f>
        <v>6</v>
      </c>
      <c r="E30" s="25">
        <f>SUM(E26:E29)</f>
        <v>4</v>
      </c>
      <c r="F30" s="25">
        <f>SUM(F26:F29)</f>
        <v>5</v>
      </c>
      <c r="G30" s="26">
        <f t="shared" si="7"/>
        <v>21</v>
      </c>
      <c r="H30" s="25">
        <f t="shared" ref="H30:O30" si="10">SUM(H26:H29)</f>
        <v>0</v>
      </c>
      <c r="I30" s="25">
        <f t="shared" si="10"/>
        <v>0</v>
      </c>
      <c r="J30" s="25">
        <f t="shared" si="10"/>
        <v>0</v>
      </c>
      <c r="K30" s="25">
        <f t="shared" si="10"/>
        <v>0</v>
      </c>
      <c r="L30" s="27">
        <f t="shared" si="10"/>
        <v>6</v>
      </c>
      <c r="M30" s="27">
        <f t="shared" si="10"/>
        <v>5.9351351351351349</v>
      </c>
      <c r="N30" s="27">
        <f t="shared" si="10"/>
        <v>3.827027027027027</v>
      </c>
      <c r="O30" s="27">
        <f t="shared" si="10"/>
        <v>5</v>
      </c>
      <c r="P30" s="28">
        <f t="shared" si="9"/>
        <v>20.762162162162163</v>
      </c>
      <c r="Q30" s="23"/>
    </row>
    <row r="31" spans="1:17" x14ac:dyDescent="0.2">
      <c r="A31" s="59" t="s">
        <v>41</v>
      </c>
      <c r="B31" s="29"/>
      <c r="C31" s="29"/>
      <c r="D31" s="29"/>
      <c r="E31" s="29"/>
      <c r="F31" s="29"/>
      <c r="G31" s="30"/>
      <c r="H31" s="29"/>
      <c r="I31" s="29"/>
      <c r="J31" s="29"/>
      <c r="K31" s="29"/>
      <c r="L31" s="31"/>
      <c r="M31" s="31"/>
      <c r="N31" s="31"/>
      <c r="O31" s="31"/>
      <c r="P31" s="32">
        <f>IF(P30&gt;0,P30/$P$43," ")</f>
        <v>0.16417336296802876</v>
      </c>
      <c r="Q31" s="33" t="s">
        <v>42</v>
      </c>
    </row>
    <row r="32" spans="1:17" ht="12.95" customHeight="1" x14ac:dyDescent="0.2">
      <c r="A32" s="74" t="s">
        <v>43</v>
      </c>
      <c r="B32" s="47" t="s">
        <v>44</v>
      </c>
      <c r="C32" s="20">
        <v>2</v>
      </c>
      <c r="D32" s="20"/>
      <c r="E32" s="20"/>
      <c r="F32" s="20"/>
      <c r="G32" s="21">
        <f>SUM(C32:F32)</f>
        <v>2</v>
      </c>
      <c r="H32" s="20"/>
      <c r="I32" s="20"/>
      <c r="J32" s="20"/>
      <c r="K32" s="20"/>
      <c r="L32" s="22">
        <f t="shared" ref="L32:O34" si="11">C32*(1-H$47/5/$C$6)+H32/5/$C$6*(C$47)</f>
        <v>2</v>
      </c>
      <c r="M32" s="22">
        <f t="shared" si="11"/>
        <v>0</v>
      </c>
      <c r="N32" s="22">
        <f t="shared" si="11"/>
        <v>0</v>
      </c>
      <c r="O32" s="22">
        <f t="shared" si="11"/>
        <v>0</v>
      </c>
      <c r="P32" s="22">
        <f>SUM(L32:O32)</f>
        <v>2</v>
      </c>
      <c r="Q32" s="23"/>
    </row>
    <row r="33" spans="1:17" ht="12.75" customHeight="1" x14ac:dyDescent="0.2">
      <c r="A33" s="74"/>
      <c r="B33" s="47" t="s">
        <v>45</v>
      </c>
      <c r="C33" s="20">
        <v>2</v>
      </c>
      <c r="D33" s="20"/>
      <c r="E33" s="20"/>
      <c r="F33" s="20"/>
      <c r="G33" s="21">
        <f>SUM(C33:F33)</f>
        <v>2</v>
      </c>
      <c r="H33" s="20"/>
      <c r="I33" s="20"/>
      <c r="J33" s="20"/>
      <c r="K33" s="20"/>
      <c r="L33" s="22">
        <f t="shared" si="11"/>
        <v>2</v>
      </c>
      <c r="M33" s="22">
        <f t="shared" si="11"/>
        <v>0</v>
      </c>
      <c r="N33" s="22">
        <f t="shared" si="11"/>
        <v>0</v>
      </c>
      <c r="O33" s="22">
        <f t="shared" si="11"/>
        <v>0</v>
      </c>
      <c r="P33" s="22">
        <f>SUM(L33:O33)</f>
        <v>2</v>
      </c>
      <c r="Q33" s="23"/>
    </row>
    <row r="34" spans="1:17" x14ac:dyDescent="0.2">
      <c r="A34" s="74"/>
      <c r="B34" s="47" t="s">
        <v>46</v>
      </c>
      <c r="C34" s="20"/>
      <c r="D34" s="20">
        <v>2</v>
      </c>
      <c r="E34" s="20">
        <v>2</v>
      </c>
      <c r="F34" s="20"/>
      <c r="G34" s="21">
        <f>SUM(C34:F34)</f>
        <v>4</v>
      </c>
      <c r="H34" s="20"/>
      <c r="I34" s="20"/>
      <c r="J34" s="20"/>
      <c r="K34" s="20"/>
      <c r="L34" s="22">
        <f t="shared" si="11"/>
        <v>0</v>
      </c>
      <c r="M34" s="22">
        <f t="shared" si="11"/>
        <v>1.9783783783783784</v>
      </c>
      <c r="N34" s="22">
        <f t="shared" si="11"/>
        <v>1.9135135135135135</v>
      </c>
      <c r="O34" s="22">
        <f t="shared" si="11"/>
        <v>0</v>
      </c>
      <c r="P34" s="22">
        <f>SUM(L34:O34)</f>
        <v>3.8918918918918921</v>
      </c>
      <c r="Q34" s="23"/>
    </row>
    <row r="35" spans="1:17" x14ac:dyDescent="0.2">
      <c r="A35" s="74"/>
      <c r="B35" s="61" t="s">
        <v>20</v>
      </c>
      <c r="C35" s="25">
        <f>SUM(C32:C34)</f>
        <v>4</v>
      </c>
      <c r="D35" s="25">
        <f>SUM(D32:D34)</f>
        <v>2</v>
      </c>
      <c r="E35" s="25">
        <f>SUM(E32:E34)</f>
        <v>2</v>
      </c>
      <c r="F35" s="25">
        <f>SUM(F32:F34)</f>
        <v>0</v>
      </c>
      <c r="G35" s="26">
        <f>SUM(C35:F35)</f>
        <v>8</v>
      </c>
      <c r="H35" s="25">
        <f t="shared" ref="H35:O35" si="12">SUM(H32:H34)</f>
        <v>0</v>
      </c>
      <c r="I35" s="25">
        <f t="shared" si="12"/>
        <v>0</v>
      </c>
      <c r="J35" s="25">
        <f t="shared" si="12"/>
        <v>0</v>
      </c>
      <c r="K35" s="25">
        <f t="shared" si="12"/>
        <v>0</v>
      </c>
      <c r="L35" s="27">
        <f t="shared" si="12"/>
        <v>4</v>
      </c>
      <c r="M35" s="27">
        <f t="shared" si="12"/>
        <v>1.9783783783783784</v>
      </c>
      <c r="N35" s="27">
        <f t="shared" si="12"/>
        <v>1.9135135135135135</v>
      </c>
      <c r="O35" s="27">
        <f t="shared" si="12"/>
        <v>0</v>
      </c>
      <c r="P35" s="28">
        <f>SUM(L35:O35)</f>
        <v>7.8918918918918921</v>
      </c>
      <c r="Q35" s="23"/>
    </row>
    <row r="36" spans="1:17" x14ac:dyDescent="0.2">
      <c r="A36" s="59" t="s">
        <v>47</v>
      </c>
      <c r="B36" s="60"/>
      <c r="C36" s="29"/>
      <c r="D36" s="29"/>
      <c r="E36" s="29"/>
      <c r="F36" s="29"/>
      <c r="G36" s="30"/>
      <c r="H36" s="29"/>
      <c r="I36" s="29"/>
      <c r="J36" s="29"/>
      <c r="K36" s="29"/>
      <c r="L36" s="31"/>
      <c r="M36" s="31"/>
      <c r="N36" s="31"/>
      <c r="O36" s="31"/>
      <c r="P36" s="32">
        <f>IF(P35&gt;0,P35/$P$43," ")</f>
        <v>6.2403829714481114E-2</v>
      </c>
      <c r="Q36" s="33" t="s">
        <v>48</v>
      </c>
    </row>
    <row r="37" spans="1:17" ht="12.95" customHeight="1" x14ac:dyDescent="0.2">
      <c r="A37" s="74" t="s">
        <v>49</v>
      </c>
      <c r="B37" s="47" t="s">
        <v>4</v>
      </c>
      <c r="C37" s="20"/>
      <c r="D37" s="20">
        <v>3</v>
      </c>
      <c r="E37" s="20">
        <v>5</v>
      </c>
      <c r="F37" s="20">
        <v>5</v>
      </c>
      <c r="G37" s="21">
        <f>SUM(C37:F37)</f>
        <v>13</v>
      </c>
      <c r="H37" s="20"/>
      <c r="I37" s="20"/>
      <c r="J37" s="20">
        <v>5</v>
      </c>
      <c r="K37" s="20"/>
      <c r="L37" s="22">
        <f t="shared" ref="L37:O39" si="13">C37*(1-H$47/5/$C$6)+H37/5/$C$6*(C$47)</f>
        <v>0</v>
      </c>
      <c r="M37" s="22">
        <f t="shared" si="13"/>
        <v>2.9675675675675675</v>
      </c>
      <c r="N37" s="22">
        <f t="shared" si="13"/>
        <v>5.7837837837837842</v>
      </c>
      <c r="O37" s="22">
        <f t="shared" si="13"/>
        <v>5</v>
      </c>
      <c r="P37" s="22">
        <f>SUM(L37:O37)</f>
        <v>13.751351351351351</v>
      </c>
      <c r="Q37" s="23"/>
    </row>
    <row r="38" spans="1:17" x14ac:dyDescent="0.2">
      <c r="A38" s="74"/>
      <c r="B38" s="47" t="s">
        <v>50</v>
      </c>
      <c r="C38" s="20"/>
      <c r="D38" s="20"/>
      <c r="E38" s="20">
        <v>2</v>
      </c>
      <c r="F38" s="20">
        <v>2</v>
      </c>
      <c r="G38" s="21">
        <f>SUM(C38:F38)</f>
        <v>4</v>
      </c>
      <c r="H38" s="20"/>
      <c r="I38" s="20"/>
      <c r="J38" s="20"/>
      <c r="K38" s="20"/>
      <c r="L38" s="22">
        <f t="shared" si="13"/>
        <v>0</v>
      </c>
      <c r="M38" s="22">
        <f t="shared" si="13"/>
        <v>0</v>
      </c>
      <c r="N38" s="22">
        <f t="shared" si="13"/>
        <v>1.9135135135135135</v>
      </c>
      <c r="O38" s="22">
        <f t="shared" si="13"/>
        <v>2</v>
      </c>
      <c r="P38" s="22">
        <f>SUM(L38:O38)</f>
        <v>3.9135135135135135</v>
      </c>
      <c r="Q38" s="23"/>
    </row>
    <row r="39" spans="1:17" x14ac:dyDescent="0.2">
      <c r="A39" s="74"/>
      <c r="B39" s="47" t="s">
        <v>51</v>
      </c>
      <c r="C39" s="20"/>
      <c r="D39" s="20"/>
      <c r="E39" s="20"/>
      <c r="F39" s="20">
        <v>1</v>
      </c>
      <c r="G39" s="21">
        <f>SUM(C39:F39)</f>
        <v>1</v>
      </c>
      <c r="H39" s="20"/>
      <c r="I39" s="20">
        <v>2</v>
      </c>
      <c r="J39" s="20">
        <v>3</v>
      </c>
      <c r="K39" s="20"/>
      <c r="L39" s="22">
        <f t="shared" si="13"/>
        <v>0</v>
      </c>
      <c r="M39" s="22">
        <f t="shared" si="13"/>
        <v>0.38918918918918921</v>
      </c>
      <c r="N39" s="22">
        <f t="shared" si="13"/>
        <v>0.60000000000000009</v>
      </c>
      <c r="O39" s="22">
        <f t="shared" si="13"/>
        <v>1</v>
      </c>
      <c r="P39" s="22">
        <f>SUM(L39:O39)</f>
        <v>1.9891891891891893</v>
      </c>
      <c r="Q39" s="23"/>
    </row>
    <row r="40" spans="1:17" x14ac:dyDescent="0.2">
      <c r="A40" s="74"/>
      <c r="B40" s="61" t="s">
        <v>20</v>
      </c>
      <c r="C40" s="25">
        <f>SUM(C37:C39)</f>
        <v>0</v>
      </c>
      <c r="D40" s="25">
        <f>SUM(D37:D39)</f>
        <v>3</v>
      </c>
      <c r="E40" s="25">
        <f>SUM(E37:E39)</f>
        <v>7</v>
      </c>
      <c r="F40" s="25">
        <f>SUM(F37:F39)</f>
        <v>8</v>
      </c>
      <c r="G40" s="26">
        <f>SUM(C40:F40)</f>
        <v>18</v>
      </c>
      <c r="H40" s="25">
        <f t="shared" ref="H40:O40" si="14">SUM(H37:H39)</f>
        <v>0</v>
      </c>
      <c r="I40" s="25">
        <f t="shared" si="14"/>
        <v>2</v>
      </c>
      <c r="J40" s="25">
        <f t="shared" si="14"/>
        <v>8</v>
      </c>
      <c r="K40" s="25">
        <f t="shared" si="14"/>
        <v>0</v>
      </c>
      <c r="L40" s="27">
        <f t="shared" si="14"/>
        <v>0</v>
      </c>
      <c r="M40" s="27">
        <f t="shared" si="14"/>
        <v>3.3567567567567567</v>
      </c>
      <c r="N40" s="27">
        <f t="shared" si="14"/>
        <v>8.2972972972972983</v>
      </c>
      <c r="O40" s="27">
        <f t="shared" si="14"/>
        <v>8</v>
      </c>
      <c r="P40" s="28">
        <f>SUM(L40:O40)</f>
        <v>19.654054054054054</v>
      </c>
      <c r="Q40" s="23"/>
    </row>
    <row r="41" spans="1:17" x14ac:dyDescent="0.2">
      <c r="A41" s="59" t="s">
        <v>52</v>
      </c>
      <c r="B41" s="29"/>
      <c r="C41" s="29"/>
      <c r="D41" s="29"/>
      <c r="E41" s="29"/>
      <c r="F41" s="29"/>
      <c r="G41" s="30"/>
      <c r="H41" s="29"/>
      <c r="I41" s="29"/>
      <c r="J41" s="29"/>
      <c r="K41" s="29"/>
      <c r="L41" s="31"/>
      <c r="M41" s="31"/>
      <c r="N41" s="31"/>
      <c r="O41" s="31"/>
      <c r="P41" s="32">
        <f>IF(P40&gt;0,P40/$P$43," ")</f>
        <v>0.15541118139852969</v>
      </c>
      <c r="Q41" s="33" t="s">
        <v>53</v>
      </c>
    </row>
    <row r="42" spans="1:17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23"/>
    </row>
    <row r="43" spans="1:17" ht="26.25" customHeight="1" x14ac:dyDescent="0.2">
      <c r="A43" s="69" t="s">
        <v>54</v>
      </c>
      <c r="B43" s="69"/>
      <c r="C43" s="36">
        <f>C15+C24+C30+C35+C40</f>
        <v>31</v>
      </c>
      <c r="D43" s="36">
        <f>D15+D24+D30+D35+D40</f>
        <v>33</v>
      </c>
      <c r="E43" s="36">
        <f>E15+E24+E30+E35+E40</f>
        <v>32</v>
      </c>
      <c r="F43" s="36">
        <f>F15+F24+F30+F35+F40</f>
        <v>30</v>
      </c>
      <c r="G43" s="37">
        <f>SUM(C43:F43)</f>
        <v>126</v>
      </c>
      <c r="H43" s="38">
        <f t="shared" ref="H43:P43" si="15">H15+H24+H30+H35+H40</f>
        <v>0</v>
      </c>
      <c r="I43" s="38">
        <f t="shared" si="15"/>
        <v>2</v>
      </c>
      <c r="J43" s="38">
        <f t="shared" si="15"/>
        <v>8</v>
      </c>
      <c r="K43" s="38">
        <f t="shared" si="15"/>
        <v>0</v>
      </c>
      <c r="L43" s="36">
        <f t="shared" si="15"/>
        <v>31</v>
      </c>
      <c r="M43" s="36">
        <f t="shared" si="15"/>
        <v>33.032432432432429</v>
      </c>
      <c r="N43" s="36">
        <f t="shared" si="15"/>
        <v>32.432432432432435</v>
      </c>
      <c r="O43" s="36">
        <f t="shared" si="15"/>
        <v>30</v>
      </c>
      <c r="P43" s="36">
        <f t="shared" si="15"/>
        <v>126.46486486486485</v>
      </c>
      <c r="Q43" s="23"/>
    </row>
    <row r="44" spans="1:17" x14ac:dyDescent="0.2">
      <c r="A44" s="62"/>
      <c r="B44" s="6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x14ac:dyDescent="0.2">
      <c r="A45" s="47"/>
      <c r="B45" s="47" t="s">
        <v>55</v>
      </c>
      <c r="C45" s="20">
        <v>3</v>
      </c>
      <c r="D45" s="20">
        <v>3</v>
      </c>
      <c r="E45" s="20">
        <v>3</v>
      </c>
      <c r="F45" s="20">
        <v>3</v>
      </c>
      <c r="G45" s="21">
        <f>SUM(C45:F45)</f>
        <v>12</v>
      </c>
      <c r="H45" s="20"/>
      <c r="I45" s="20"/>
      <c r="J45" s="20"/>
      <c r="K45" s="20"/>
      <c r="L45" s="19"/>
      <c r="M45" s="19"/>
      <c r="N45" s="19"/>
      <c r="O45" s="19"/>
      <c r="P45" s="19"/>
      <c r="Q45" s="23"/>
    </row>
    <row r="46" spans="1:17" x14ac:dyDescent="0.2">
      <c r="A46" s="47"/>
      <c r="B46" s="63" t="s">
        <v>56</v>
      </c>
      <c r="C46" s="20"/>
      <c r="D46" s="20"/>
      <c r="E46" s="20">
        <v>2</v>
      </c>
      <c r="F46" s="20"/>
      <c r="G46" s="21">
        <f>SUM(C46:F46)</f>
        <v>2</v>
      </c>
      <c r="H46" s="20"/>
      <c r="I46" s="20"/>
      <c r="J46" s="20"/>
      <c r="K46" s="20"/>
      <c r="L46" s="19"/>
      <c r="M46" s="19"/>
      <c r="N46" s="19"/>
      <c r="O46" s="19"/>
      <c r="P46" s="19"/>
      <c r="Q46" s="23"/>
    </row>
    <row r="47" spans="1:17" x14ac:dyDescent="0.2">
      <c r="A47" s="47"/>
      <c r="B47" s="64" t="s">
        <v>57</v>
      </c>
      <c r="C47" s="22">
        <f>C43+C45+C46</f>
        <v>34</v>
      </c>
      <c r="D47" s="22">
        <f>D43+D45+D46</f>
        <v>36</v>
      </c>
      <c r="E47" s="22">
        <f>E43+E45+E46</f>
        <v>37</v>
      </c>
      <c r="F47" s="22">
        <f>F43+F45+F46</f>
        <v>33</v>
      </c>
      <c r="G47" s="21">
        <f>SUM(C47:F47)</f>
        <v>140</v>
      </c>
      <c r="H47" s="19">
        <f>H43+H45+H46</f>
        <v>0</v>
      </c>
      <c r="I47" s="19">
        <f>I43+I45+I46</f>
        <v>2</v>
      </c>
      <c r="J47" s="19">
        <f>J43+J45+J46</f>
        <v>8</v>
      </c>
      <c r="K47" s="19">
        <f>K43+K45+K46</f>
        <v>0</v>
      </c>
      <c r="L47" s="19"/>
      <c r="M47" s="19"/>
      <c r="N47" s="19"/>
      <c r="O47" s="19"/>
      <c r="P47" s="19"/>
      <c r="Q47" s="23"/>
    </row>
    <row r="48" spans="1:17" x14ac:dyDescent="0.2">
      <c r="A48" s="47"/>
      <c r="B48" s="47"/>
      <c r="C48" s="19"/>
      <c r="D48" s="19"/>
      <c r="E48" s="19"/>
      <c r="F48" s="19"/>
      <c r="G48" s="21"/>
      <c r="H48" s="19"/>
      <c r="I48" s="19"/>
      <c r="J48" s="19"/>
      <c r="K48" s="19"/>
      <c r="L48" s="19"/>
      <c r="M48" s="19"/>
      <c r="N48" s="19"/>
      <c r="O48" s="19"/>
      <c r="P48" s="19"/>
      <c r="Q48" s="23" t="s">
        <v>14</v>
      </c>
    </row>
    <row r="49" spans="1:17" x14ac:dyDescent="0.2">
      <c r="A49" s="65" t="s">
        <v>58</v>
      </c>
      <c r="B49" s="65"/>
      <c r="C49" s="19"/>
      <c r="D49" s="19"/>
      <c r="E49" s="19"/>
      <c r="F49" s="19"/>
      <c r="G49" s="21"/>
      <c r="H49" s="19"/>
      <c r="I49" s="19"/>
      <c r="J49" s="19"/>
      <c r="K49" s="19"/>
      <c r="L49" s="19"/>
      <c r="M49" s="19"/>
      <c r="N49" s="19"/>
      <c r="O49" s="19"/>
      <c r="P49" s="19"/>
      <c r="Q49" s="23" t="s">
        <v>59</v>
      </c>
    </row>
    <row r="50" spans="1:17" x14ac:dyDescent="0.2">
      <c r="A50" s="47"/>
      <c r="B50" s="47" t="s">
        <v>60</v>
      </c>
      <c r="C50" s="20"/>
      <c r="D50" s="20"/>
      <c r="E50" s="20"/>
      <c r="F50" s="20"/>
      <c r="G50" s="21">
        <f>SUM(C50:F50)</f>
        <v>0</v>
      </c>
      <c r="H50" s="20"/>
      <c r="I50" s="20"/>
      <c r="J50" s="20"/>
      <c r="K50" s="20"/>
      <c r="L50" s="22">
        <f t="shared" ref="L50:O51" si="16">C50*(1-H$47/5/$C$6)+H50/5/$C$6*(C$47)</f>
        <v>0</v>
      </c>
      <c r="M50" s="22">
        <f t="shared" si="16"/>
        <v>0</v>
      </c>
      <c r="N50" s="22">
        <f t="shared" si="16"/>
        <v>0</v>
      </c>
      <c r="O50" s="22">
        <f t="shared" si="16"/>
        <v>0</v>
      </c>
      <c r="P50" s="22">
        <f>SUM(L50:O50)</f>
        <v>0</v>
      </c>
      <c r="Q50" s="23"/>
    </row>
    <row r="51" spans="1:17" x14ac:dyDescent="0.2">
      <c r="A51" s="47"/>
      <c r="B51" s="47" t="s">
        <v>3</v>
      </c>
      <c r="C51" s="20"/>
      <c r="D51" s="20"/>
      <c r="E51" s="20"/>
      <c r="F51" s="20"/>
      <c r="G51" s="21">
        <f>SUM(C51:F51)</f>
        <v>0</v>
      </c>
      <c r="H51" s="20">
        <v>10</v>
      </c>
      <c r="I51" s="20">
        <v>8</v>
      </c>
      <c r="J51" s="20">
        <v>2</v>
      </c>
      <c r="K51" s="20">
        <v>10</v>
      </c>
      <c r="L51" s="22">
        <f t="shared" si="16"/>
        <v>1.8378378378378379</v>
      </c>
      <c r="M51" s="22">
        <f t="shared" si="16"/>
        <v>1.5567567567567568</v>
      </c>
      <c r="N51" s="22">
        <f t="shared" si="16"/>
        <v>0.4</v>
      </c>
      <c r="O51" s="22">
        <f t="shared" si="16"/>
        <v>1.7837837837837838</v>
      </c>
      <c r="P51" s="22">
        <f>SUM(L51:O51)</f>
        <v>5.5783783783783782</v>
      </c>
      <c r="Q51" s="23"/>
    </row>
    <row r="52" spans="1:17" x14ac:dyDescent="0.2">
      <c r="A52" s="47"/>
      <c r="B52" s="66" t="s">
        <v>20</v>
      </c>
      <c r="C52" s="39">
        <f>SUM(C50:C51)</f>
        <v>0</v>
      </c>
      <c r="D52" s="39">
        <f>SUM(D50:D51)</f>
        <v>0</v>
      </c>
      <c r="E52" s="39">
        <f>SUM(E50:E51)</f>
        <v>0</v>
      </c>
      <c r="F52" s="39">
        <f>SUM(F50:F51)</f>
        <v>0</v>
      </c>
      <c r="G52" s="40">
        <f>SUM(C52:F52)</f>
        <v>0</v>
      </c>
      <c r="H52" s="39">
        <f>SUM(H50:H51)</f>
        <v>10</v>
      </c>
      <c r="I52" s="39">
        <f>SUM(I50:I51)</f>
        <v>8</v>
      </c>
      <c r="J52" s="39">
        <f>SUM(J50:J51)</f>
        <v>2</v>
      </c>
      <c r="K52" s="39">
        <f>SUM(K50:K51)</f>
        <v>10</v>
      </c>
      <c r="L52" s="41">
        <f>SUM(L49:L51)</f>
        <v>1.8378378378378379</v>
      </c>
      <c r="M52" s="41">
        <f>SUM(M49:M51)</f>
        <v>1.5567567567567568</v>
      </c>
      <c r="N52" s="41">
        <f>SUM(N49:N51)</f>
        <v>0.4</v>
      </c>
      <c r="O52" s="41">
        <f>SUM(O49:O51)</f>
        <v>1.7837837837837838</v>
      </c>
      <c r="P52" s="41">
        <f>SUM(P50:P51)</f>
        <v>5.5783783783783782</v>
      </c>
      <c r="Q52" s="23"/>
    </row>
    <row r="53" spans="1:17" x14ac:dyDescent="0.2">
      <c r="A53" s="67" t="s">
        <v>61</v>
      </c>
      <c r="B53" s="68"/>
      <c r="C53" s="42"/>
      <c r="D53" s="42"/>
      <c r="E53" s="42"/>
      <c r="F53" s="42"/>
      <c r="G53" s="43"/>
      <c r="H53" s="42"/>
      <c r="I53" s="42"/>
      <c r="J53" s="42"/>
      <c r="K53" s="42"/>
      <c r="L53" s="42"/>
      <c r="M53" s="42"/>
      <c r="N53" s="42"/>
      <c r="O53" s="42"/>
      <c r="P53" s="44">
        <f>IF(P52&gt;0,P52/$P$43," ")</f>
        <v>4.4110104291331859E-2</v>
      </c>
      <c r="Q53" s="45" t="s">
        <v>62</v>
      </c>
    </row>
  </sheetData>
  <mergeCells count="13">
    <mergeCell ref="A43:B43"/>
    <mergeCell ref="C4:I4"/>
    <mergeCell ref="C9:G9"/>
    <mergeCell ref="H9:K9"/>
    <mergeCell ref="L9:P9"/>
    <mergeCell ref="C10:G10"/>
    <mergeCell ref="H10:K10"/>
    <mergeCell ref="L10:P10"/>
    <mergeCell ref="A12:A15"/>
    <mergeCell ref="A17:A24"/>
    <mergeCell ref="A26:A30"/>
    <mergeCell ref="A32:A35"/>
    <mergeCell ref="A37:A40"/>
  </mergeCells>
  <conditionalFormatting sqref="P16">
    <cfRule type="cellIs" dxfId="13" priority="6" operator="lessThan">
      <formula>0.27</formula>
    </cfRule>
    <cfRule type="expression" dxfId="12" priority="7">
      <formula>"&lt;0.27"</formula>
    </cfRule>
  </conditionalFormatting>
  <conditionalFormatting sqref="P25">
    <cfRule type="cellIs" dxfId="11" priority="5" operator="lessThan">
      <formula>0.27</formula>
    </cfRule>
  </conditionalFormatting>
  <conditionalFormatting sqref="P31">
    <cfRule type="cellIs" dxfId="10" priority="4" operator="lessThan">
      <formula>0.12</formula>
    </cfRule>
  </conditionalFormatting>
  <conditionalFormatting sqref="P36">
    <cfRule type="cellIs" dxfId="9" priority="3" operator="lessThan">
      <formula>0.06</formula>
    </cfRule>
  </conditionalFormatting>
  <conditionalFormatting sqref="P41">
    <cfRule type="cellIs" dxfId="8" priority="2" operator="lessThan">
      <formula>0.15</formula>
    </cfRule>
  </conditionalFormatting>
  <conditionalFormatting sqref="P53">
    <cfRule type="cellIs" dxfId="7" priority="1" operator="lessThan">
      <formula>0.03</formula>
    </cfRule>
  </conditionalFormatting>
  <pageMargins left="0.7" right="0.7" top="0.75" bottom="0.75" header="0.3" footer="0.3"/>
  <pageSetup paperSize="9" scale="95" orientation="portrait" verticalDpi="0" r:id="rId1"/>
  <headerFooter>
    <oddHeader>&amp;R&amp;"Arial,Gras"&amp;8Service de l'enseignement secondaire du deuxième degré S2
Amt für Unterricht der Sekundarstufe 2 S2</oddHeader>
    <oddFooter>&amp;L—
&amp;"Arial,Normal"&amp;8Direction de la formation et des affaires culturelles&amp;"Arial,Gras" DFAC&amp;"Arial,Normal"
Direktion für Bildung und kulturelle Angelegenheiten &amp;"Arial,Gras"BKAD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4F9-D6F4-4708-BC66-DA92B297C8B4}">
  <sheetPr>
    <pageSetUpPr fitToPage="1"/>
  </sheetPr>
  <dimension ref="A1:Q52"/>
  <sheetViews>
    <sheetView topLeftCell="A18" workbookViewId="0">
      <selection activeCell="Q47" sqref="Q47:Q48"/>
    </sheetView>
  </sheetViews>
  <sheetFormatPr baseColWidth="10" defaultColWidth="12" defaultRowHeight="12.75" x14ac:dyDescent="0.2"/>
  <cols>
    <col min="1" max="1" width="2.7109375" style="5" customWidth="1"/>
    <col min="2" max="2" width="20.85546875" style="5" bestFit="1" customWidth="1"/>
    <col min="3" max="3" width="4.7109375" style="5" customWidth="1"/>
    <col min="4" max="6" width="5.85546875" style="5" bestFit="1" customWidth="1"/>
    <col min="7" max="7" width="5.85546875" style="46" bestFit="1" customWidth="1"/>
    <col min="8" max="11" width="3.28515625" style="5" customWidth="1"/>
    <col min="12" max="15" width="4.7109375" style="5" customWidth="1"/>
    <col min="16" max="16" width="6.5703125" style="5" customWidth="1"/>
    <col min="17" max="17" width="6.5703125" style="6" bestFit="1" customWidth="1"/>
    <col min="18" max="16384" width="12" style="5"/>
  </cols>
  <sheetData>
    <row r="1" spans="1:17" x14ac:dyDescent="0.2">
      <c r="A1" s="1" t="s">
        <v>0</v>
      </c>
      <c r="B1" s="1"/>
      <c r="C1" s="1"/>
      <c r="D1" s="2"/>
      <c r="E1" s="2"/>
      <c r="F1" s="2"/>
      <c r="G1" s="3"/>
      <c r="H1" s="2"/>
      <c r="I1" s="4"/>
    </row>
    <row r="2" spans="1:17" x14ac:dyDescent="0.2">
      <c r="A2" s="7"/>
      <c r="B2" s="7"/>
      <c r="C2" s="1"/>
      <c r="D2" s="2"/>
      <c r="E2" s="2"/>
      <c r="F2" s="2"/>
      <c r="G2" s="3"/>
      <c r="H2" s="2"/>
      <c r="I2" s="4"/>
    </row>
    <row r="3" spans="1:17" x14ac:dyDescent="0.2">
      <c r="A3" s="48" t="s">
        <v>1</v>
      </c>
      <c r="B3" s="49"/>
      <c r="C3" s="8" t="s">
        <v>2</v>
      </c>
      <c r="D3" s="9"/>
      <c r="E3" s="10"/>
      <c r="F3" s="9"/>
      <c r="G3" s="11"/>
      <c r="H3" s="9"/>
      <c r="I3" s="12"/>
    </row>
    <row r="4" spans="1:17" x14ac:dyDescent="0.2">
      <c r="A4" s="48" t="s">
        <v>3</v>
      </c>
      <c r="B4" s="49"/>
      <c r="C4" s="70"/>
      <c r="D4" s="70"/>
      <c r="E4" s="70"/>
      <c r="F4" s="70"/>
      <c r="G4" s="70"/>
      <c r="H4" s="70"/>
      <c r="I4" s="70"/>
    </row>
    <row r="5" spans="1:17" x14ac:dyDescent="0.2">
      <c r="A5" s="48" t="s">
        <v>4</v>
      </c>
      <c r="B5" s="49"/>
      <c r="C5" s="13" t="s">
        <v>64</v>
      </c>
      <c r="D5" s="13"/>
      <c r="E5" s="13"/>
      <c r="F5" s="13"/>
      <c r="G5" s="14"/>
      <c r="H5" s="13"/>
      <c r="I5" s="13"/>
    </row>
    <row r="6" spans="1:17" x14ac:dyDescent="0.2">
      <c r="A6" s="50" t="s">
        <v>5</v>
      </c>
      <c r="B6" s="50"/>
      <c r="C6" s="15">
        <v>37</v>
      </c>
      <c r="D6" s="10"/>
      <c r="E6" s="10"/>
      <c r="F6" s="10"/>
      <c r="G6" s="16"/>
      <c r="H6" s="10"/>
      <c r="I6" s="10"/>
    </row>
    <row r="7" spans="1:17" x14ac:dyDescent="0.2">
      <c r="A7" s="17"/>
      <c r="B7" s="17"/>
      <c r="C7" s="1"/>
      <c r="D7" s="1"/>
      <c r="E7" s="1"/>
      <c r="F7" s="1"/>
      <c r="G7" s="18"/>
      <c r="H7" s="1"/>
      <c r="I7" s="1"/>
    </row>
    <row r="8" spans="1:17" x14ac:dyDescent="0.2">
      <c r="A8" s="48" t="s">
        <v>6</v>
      </c>
      <c r="B8" s="48"/>
      <c r="C8" s="2"/>
      <c r="D8" s="2"/>
      <c r="E8" s="2"/>
      <c r="F8" s="2"/>
      <c r="G8" s="3"/>
      <c r="H8" s="2"/>
      <c r="I8" s="4"/>
    </row>
    <row r="9" spans="1:17" ht="12.95" customHeight="1" x14ac:dyDescent="0.2">
      <c r="A9" s="54" t="s">
        <v>7</v>
      </c>
      <c r="B9" s="55"/>
      <c r="C9" s="71" t="s">
        <v>8</v>
      </c>
      <c r="D9" s="71"/>
      <c r="E9" s="71"/>
      <c r="F9" s="71"/>
      <c r="G9" s="71"/>
      <c r="H9" s="71" t="s">
        <v>9</v>
      </c>
      <c r="I9" s="71"/>
      <c r="J9" s="71"/>
      <c r="K9" s="71"/>
      <c r="L9" s="71" t="s">
        <v>10</v>
      </c>
      <c r="M9" s="71"/>
      <c r="N9" s="71"/>
      <c r="O9" s="71"/>
      <c r="P9" s="71"/>
      <c r="Q9" s="56"/>
    </row>
    <row r="10" spans="1:17" ht="12.75" customHeight="1" x14ac:dyDescent="0.2">
      <c r="A10" s="55"/>
      <c r="B10" s="55"/>
      <c r="C10" s="72" t="s">
        <v>11</v>
      </c>
      <c r="D10" s="72"/>
      <c r="E10" s="72"/>
      <c r="F10" s="72"/>
      <c r="G10" s="72"/>
      <c r="H10" s="72" t="s">
        <v>12</v>
      </c>
      <c r="I10" s="72"/>
      <c r="J10" s="72"/>
      <c r="K10" s="72"/>
      <c r="L10" s="72" t="s">
        <v>13</v>
      </c>
      <c r="M10" s="72"/>
      <c r="N10" s="72"/>
      <c r="O10" s="72"/>
      <c r="P10" s="72"/>
      <c r="Q10" s="56" t="s">
        <v>14</v>
      </c>
    </row>
    <row r="11" spans="1:17" ht="12.95" customHeight="1" x14ac:dyDescent="0.2">
      <c r="A11" s="55"/>
      <c r="B11" s="57" t="s">
        <v>15</v>
      </c>
      <c r="C11" s="56" t="s">
        <v>16</v>
      </c>
      <c r="D11" s="56" t="s">
        <v>17</v>
      </c>
      <c r="E11" s="56" t="s">
        <v>18</v>
      </c>
      <c r="F11" s="56" t="s">
        <v>19</v>
      </c>
      <c r="G11" s="58" t="s">
        <v>20</v>
      </c>
      <c r="H11" s="56" t="s">
        <v>16</v>
      </c>
      <c r="I11" s="56" t="s">
        <v>17</v>
      </c>
      <c r="J11" s="56" t="s">
        <v>18</v>
      </c>
      <c r="K11" s="56" t="s">
        <v>19</v>
      </c>
      <c r="L11" s="56" t="s">
        <v>16</v>
      </c>
      <c r="M11" s="56" t="s">
        <v>17</v>
      </c>
      <c r="N11" s="56" t="s">
        <v>18</v>
      </c>
      <c r="O11" s="56" t="s">
        <v>19</v>
      </c>
      <c r="P11" s="56" t="s">
        <v>20</v>
      </c>
      <c r="Q11" s="56" t="s">
        <v>21</v>
      </c>
    </row>
    <row r="12" spans="1:17" ht="12.95" customHeight="1" x14ac:dyDescent="0.2">
      <c r="A12" s="73" t="s">
        <v>22</v>
      </c>
      <c r="B12" s="47" t="s">
        <v>23</v>
      </c>
      <c r="C12" s="20">
        <v>4</v>
      </c>
      <c r="D12" s="20">
        <v>4</v>
      </c>
      <c r="E12" s="20">
        <v>4</v>
      </c>
      <c r="F12" s="20">
        <v>4</v>
      </c>
      <c r="G12" s="21">
        <f>SUM(C12:F12)</f>
        <v>16</v>
      </c>
      <c r="H12" s="20"/>
      <c r="I12" s="20"/>
      <c r="J12" s="20"/>
      <c r="K12" s="20"/>
      <c r="L12" s="22">
        <f t="shared" ref="L12:O14" si="0">C12*(1-H$46/5/$C$6)+H12/5/$C$6*(C$46)</f>
        <v>4</v>
      </c>
      <c r="M12" s="22">
        <f t="shared" si="0"/>
        <v>3.9567567567567568</v>
      </c>
      <c r="N12" s="22">
        <f t="shared" si="0"/>
        <v>3.827027027027027</v>
      </c>
      <c r="O12" s="22">
        <f t="shared" si="0"/>
        <v>4</v>
      </c>
      <c r="P12" s="22">
        <f>SUM(L12:O12)</f>
        <v>15.783783783783784</v>
      </c>
      <c r="Q12" s="23"/>
    </row>
    <row r="13" spans="1:17" x14ac:dyDescent="0.2">
      <c r="A13" s="73"/>
      <c r="B13" s="47" t="s">
        <v>24</v>
      </c>
      <c r="C13" s="20">
        <v>4</v>
      </c>
      <c r="D13" s="20">
        <v>3</v>
      </c>
      <c r="E13" s="20">
        <v>3</v>
      </c>
      <c r="F13" s="20">
        <v>3</v>
      </c>
      <c r="G13" s="21">
        <f>SUM(C13:F13)</f>
        <v>13</v>
      </c>
      <c r="H13" s="20"/>
      <c r="I13" s="20"/>
      <c r="J13" s="20"/>
      <c r="K13" s="20"/>
      <c r="L13" s="22">
        <f t="shared" si="0"/>
        <v>4</v>
      </c>
      <c r="M13" s="22">
        <f t="shared" si="0"/>
        <v>2.9675675675675675</v>
      </c>
      <c r="N13" s="22">
        <f t="shared" si="0"/>
        <v>2.8702702702702703</v>
      </c>
      <c r="O13" s="22">
        <f t="shared" si="0"/>
        <v>3</v>
      </c>
      <c r="P13" s="22">
        <f>SUM(L13:O13)</f>
        <v>12.837837837837837</v>
      </c>
      <c r="Q13" s="23"/>
    </row>
    <row r="14" spans="1:17" x14ac:dyDescent="0.2">
      <c r="A14" s="73"/>
      <c r="B14" s="47" t="s">
        <v>25</v>
      </c>
      <c r="C14" s="20">
        <v>3</v>
      </c>
      <c r="D14" s="20">
        <v>3</v>
      </c>
      <c r="E14" s="20">
        <v>3</v>
      </c>
      <c r="F14" s="20">
        <v>2</v>
      </c>
      <c r="G14" s="21">
        <f>SUM(C14:F14)</f>
        <v>11</v>
      </c>
      <c r="H14" s="20"/>
      <c r="I14" s="20"/>
      <c r="J14" s="20"/>
      <c r="K14" s="20"/>
      <c r="L14" s="22">
        <f t="shared" si="0"/>
        <v>3</v>
      </c>
      <c r="M14" s="22">
        <f t="shared" si="0"/>
        <v>2.9675675675675675</v>
      </c>
      <c r="N14" s="22">
        <f t="shared" si="0"/>
        <v>2.8702702702702703</v>
      </c>
      <c r="O14" s="22">
        <f t="shared" si="0"/>
        <v>2</v>
      </c>
      <c r="P14" s="22">
        <f>SUM(L14:O14)</f>
        <v>10.837837837837837</v>
      </c>
      <c r="Q14" s="23"/>
    </row>
    <row r="15" spans="1:17" x14ac:dyDescent="0.2">
      <c r="A15" s="73"/>
      <c r="B15" s="24" t="s">
        <v>20</v>
      </c>
      <c r="C15" s="25">
        <f>SUM(C12:C14)</f>
        <v>11</v>
      </c>
      <c r="D15" s="25">
        <f>SUM(D12:D14)</f>
        <v>10</v>
      </c>
      <c r="E15" s="25">
        <f>SUM(E12:E14)</f>
        <v>10</v>
      </c>
      <c r="F15" s="25">
        <f>SUM(F12:F14)</f>
        <v>9</v>
      </c>
      <c r="G15" s="26">
        <f>SUM(C15:F15)</f>
        <v>40</v>
      </c>
      <c r="H15" s="25">
        <f t="shared" ref="H15:O15" si="1">SUM(H12:H14)</f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7">
        <f t="shared" si="1"/>
        <v>11</v>
      </c>
      <c r="M15" s="27">
        <f t="shared" si="1"/>
        <v>9.8918918918918912</v>
      </c>
      <c r="N15" s="27">
        <f t="shared" si="1"/>
        <v>9.5675675675675667</v>
      </c>
      <c r="O15" s="27">
        <f t="shared" si="1"/>
        <v>9</v>
      </c>
      <c r="P15" s="28">
        <f>SUM(L15:O15)</f>
        <v>39.45945945945946</v>
      </c>
      <c r="Q15" s="23"/>
    </row>
    <row r="16" spans="1:17" ht="12.95" customHeight="1" x14ac:dyDescent="0.2">
      <c r="A16" s="59" t="s">
        <v>26</v>
      </c>
      <c r="B16" s="60"/>
      <c r="C16" s="29"/>
      <c r="D16" s="29"/>
      <c r="E16" s="29"/>
      <c r="F16" s="29"/>
      <c r="G16" s="30"/>
      <c r="H16" s="29"/>
      <c r="I16" s="29"/>
      <c r="J16" s="29"/>
      <c r="K16" s="29"/>
      <c r="L16" s="31"/>
      <c r="M16" s="31"/>
      <c r="N16" s="31"/>
      <c r="O16" s="31"/>
      <c r="P16" s="32">
        <f>IF(P15&gt;0,P15/$P$42," ")</f>
        <v>0.31504898364334732</v>
      </c>
      <c r="Q16" s="33" t="s">
        <v>27</v>
      </c>
    </row>
    <row r="17" spans="1:17" ht="12.95" customHeight="1" x14ac:dyDescent="0.2">
      <c r="A17" s="74" t="s">
        <v>28</v>
      </c>
      <c r="B17" s="47" t="s">
        <v>29</v>
      </c>
      <c r="C17" s="20">
        <v>4</v>
      </c>
      <c r="D17" s="20">
        <v>4</v>
      </c>
      <c r="E17" s="20">
        <v>4</v>
      </c>
      <c r="F17" s="20">
        <v>4</v>
      </c>
      <c r="G17" s="21">
        <f t="shared" ref="G17:G23" si="2">SUM(C17:F17)</f>
        <v>16</v>
      </c>
      <c r="H17" s="20"/>
      <c r="I17" s="20"/>
      <c r="J17" s="20"/>
      <c r="K17" s="20"/>
      <c r="L17" s="22">
        <f t="shared" ref="L17:O22" si="3">C17*(1-H$46/5/$C$6)+H17/5/$C$6*(C$46)</f>
        <v>4</v>
      </c>
      <c r="M17" s="22">
        <f t="shared" si="3"/>
        <v>3.9567567567567568</v>
      </c>
      <c r="N17" s="22">
        <f t="shared" si="3"/>
        <v>3.827027027027027</v>
      </c>
      <c r="O17" s="22">
        <f t="shared" si="3"/>
        <v>4</v>
      </c>
      <c r="P17" s="22">
        <f t="shared" ref="P17:P23" si="4">SUM(L17:O17)</f>
        <v>15.783783783783784</v>
      </c>
      <c r="Q17" s="23"/>
    </row>
    <row r="18" spans="1:17" x14ac:dyDescent="0.2">
      <c r="A18" s="74"/>
      <c r="B18" s="47" t="s">
        <v>30</v>
      </c>
      <c r="C18" s="20">
        <v>2</v>
      </c>
      <c r="D18" s="20">
        <v>2</v>
      </c>
      <c r="E18" s="20"/>
      <c r="F18" s="20"/>
      <c r="G18" s="21">
        <f t="shared" si="2"/>
        <v>4</v>
      </c>
      <c r="H18" s="20"/>
      <c r="I18" s="20"/>
      <c r="J18" s="20"/>
      <c r="K18" s="20"/>
      <c r="L18" s="22">
        <f t="shared" si="3"/>
        <v>2</v>
      </c>
      <c r="M18" s="22">
        <f t="shared" si="3"/>
        <v>1.9783783783783784</v>
      </c>
      <c r="N18" s="22">
        <f t="shared" si="3"/>
        <v>0</v>
      </c>
      <c r="O18" s="22">
        <f t="shared" si="3"/>
        <v>0</v>
      </c>
      <c r="P18" s="22">
        <f t="shared" si="4"/>
        <v>3.9783783783783786</v>
      </c>
      <c r="Q18" s="23"/>
    </row>
    <row r="19" spans="1:17" x14ac:dyDescent="0.2">
      <c r="A19" s="74"/>
      <c r="B19" s="47" t="s">
        <v>31</v>
      </c>
      <c r="C19" s="20">
        <v>2</v>
      </c>
      <c r="D19" s="20">
        <v>2</v>
      </c>
      <c r="E19" s="20"/>
      <c r="F19" s="20"/>
      <c r="G19" s="21">
        <f t="shared" si="2"/>
        <v>4</v>
      </c>
      <c r="H19" s="20"/>
      <c r="I19" s="20"/>
      <c r="J19" s="20"/>
      <c r="K19" s="20"/>
      <c r="L19" s="22">
        <f t="shared" si="3"/>
        <v>2</v>
      </c>
      <c r="M19" s="22">
        <f t="shared" si="3"/>
        <v>1.9783783783783784</v>
      </c>
      <c r="N19" s="22">
        <f t="shared" si="3"/>
        <v>0</v>
      </c>
      <c r="O19" s="22">
        <f t="shared" si="3"/>
        <v>0</v>
      </c>
      <c r="P19" s="22">
        <f t="shared" si="4"/>
        <v>3.9783783783783786</v>
      </c>
      <c r="Q19" s="23"/>
    </row>
    <row r="20" spans="1:17" x14ac:dyDescent="0.2">
      <c r="A20" s="74"/>
      <c r="B20" s="47" t="s">
        <v>32</v>
      </c>
      <c r="C20" s="20">
        <v>2</v>
      </c>
      <c r="D20" s="20">
        <v>2</v>
      </c>
      <c r="E20" s="20"/>
      <c r="F20" s="20"/>
      <c r="G20" s="21">
        <f t="shared" si="2"/>
        <v>4</v>
      </c>
      <c r="H20" s="20"/>
      <c r="I20" s="20"/>
      <c r="J20" s="20"/>
      <c r="K20" s="20"/>
      <c r="L20" s="22">
        <f t="shared" si="3"/>
        <v>2</v>
      </c>
      <c r="M20" s="22">
        <f t="shared" si="3"/>
        <v>1.9783783783783784</v>
      </c>
      <c r="N20" s="22">
        <f t="shared" si="3"/>
        <v>0</v>
      </c>
      <c r="O20" s="22">
        <f t="shared" si="3"/>
        <v>0</v>
      </c>
      <c r="P20" s="22">
        <f t="shared" si="4"/>
        <v>3.9783783783783786</v>
      </c>
      <c r="Q20" s="23"/>
    </row>
    <row r="21" spans="1:17" x14ac:dyDescent="0.2">
      <c r="A21" s="74"/>
      <c r="B21" s="47" t="s">
        <v>33</v>
      </c>
      <c r="C21" s="20"/>
      <c r="D21" s="20">
        <v>2</v>
      </c>
      <c r="E21" s="20">
        <v>2</v>
      </c>
      <c r="F21" s="20"/>
      <c r="G21" s="21">
        <f t="shared" si="2"/>
        <v>4</v>
      </c>
      <c r="H21" s="20"/>
      <c r="I21" s="20"/>
      <c r="J21" s="20"/>
      <c r="K21" s="20"/>
      <c r="L21" s="22">
        <f t="shared" si="3"/>
        <v>0</v>
      </c>
      <c r="M21" s="22">
        <f t="shared" si="3"/>
        <v>1.9783783783783784</v>
      </c>
      <c r="N21" s="22">
        <f t="shared" si="3"/>
        <v>1.9135135135135135</v>
      </c>
      <c r="O21" s="22">
        <f t="shared" si="3"/>
        <v>0</v>
      </c>
      <c r="P21" s="22">
        <f t="shared" si="4"/>
        <v>3.8918918918918921</v>
      </c>
      <c r="Q21" s="23"/>
    </row>
    <row r="22" spans="1:17" x14ac:dyDescent="0.2">
      <c r="A22" s="74"/>
      <c r="B22" s="47" t="s">
        <v>34</v>
      </c>
      <c r="C22" s="20"/>
      <c r="D22" s="20"/>
      <c r="E22" s="20">
        <v>2</v>
      </c>
      <c r="F22" s="20">
        <v>2</v>
      </c>
      <c r="G22" s="21">
        <f t="shared" si="2"/>
        <v>4</v>
      </c>
      <c r="H22" s="20"/>
      <c r="I22" s="20"/>
      <c r="J22" s="20"/>
      <c r="K22" s="20"/>
      <c r="L22" s="22">
        <f t="shared" si="3"/>
        <v>0</v>
      </c>
      <c r="M22" s="22">
        <f t="shared" si="3"/>
        <v>0</v>
      </c>
      <c r="N22" s="22">
        <f t="shared" si="3"/>
        <v>1.9135135135135135</v>
      </c>
      <c r="O22" s="22">
        <f t="shared" si="3"/>
        <v>2</v>
      </c>
      <c r="P22" s="22">
        <f t="shared" si="4"/>
        <v>3.9135135135135135</v>
      </c>
      <c r="Q22" s="23"/>
    </row>
    <row r="23" spans="1:17" s="35" customFormat="1" x14ac:dyDescent="0.2">
      <c r="A23" s="74"/>
      <c r="B23" s="61" t="s">
        <v>20</v>
      </c>
      <c r="C23" s="25">
        <f>SUM(C17:C22)</f>
        <v>10</v>
      </c>
      <c r="D23" s="25">
        <f>SUM(D17:D22)</f>
        <v>12</v>
      </c>
      <c r="E23" s="25">
        <f>SUM(E17:E22)</f>
        <v>8</v>
      </c>
      <c r="F23" s="25">
        <f>SUM(F17:F22)</f>
        <v>6</v>
      </c>
      <c r="G23" s="26">
        <f t="shared" si="2"/>
        <v>36</v>
      </c>
      <c r="H23" s="25">
        <f t="shared" ref="H23:O23" si="5">SUM(H17:H22)</f>
        <v>0</v>
      </c>
      <c r="I23" s="25">
        <f t="shared" si="5"/>
        <v>0</v>
      </c>
      <c r="J23" s="25">
        <f t="shared" si="5"/>
        <v>0</v>
      </c>
      <c r="K23" s="25">
        <f t="shared" si="5"/>
        <v>0</v>
      </c>
      <c r="L23" s="27">
        <f t="shared" si="5"/>
        <v>10</v>
      </c>
      <c r="M23" s="27">
        <f t="shared" si="5"/>
        <v>11.87027027027027</v>
      </c>
      <c r="N23" s="27">
        <f t="shared" si="5"/>
        <v>7.654054054054054</v>
      </c>
      <c r="O23" s="27">
        <f t="shared" si="5"/>
        <v>6</v>
      </c>
      <c r="P23" s="28">
        <f t="shared" si="4"/>
        <v>35.524324324324326</v>
      </c>
      <c r="Q23" s="34"/>
    </row>
    <row r="24" spans="1:17" s="35" customFormat="1" ht="12.95" customHeight="1" x14ac:dyDescent="0.2">
      <c r="A24" s="59" t="s">
        <v>35</v>
      </c>
      <c r="B24" s="29"/>
      <c r="C24" s="29"/>
      <c r="D24" s="29"/>
      <c r="E24" s="29"/>
      <c r="F24" s="29"/>
      <c r="G24" s="30"/>
      <c r="H24" s="29"/>
      <c r="I24" s="29"/>
      <c r="J24" s="29"/>
      <c r="K24" s="29"/>
      <c r="L24" s="31"/>
      <c r="M24" s="31"/>
      <c r="N24" s="31"/>
      <c r="O24" s="31"/>
      <c r="P24" s="32">
        <f>IF(P23&gt;0,P23/$P$42," ")</f>
        <v>0.28363040006905188</v>
      </c>
      <c r="Q24" s="33" t="s">
        <v>27</v>
      </c>
    </row>
    <row r="25" spans="1:17" ht="12.75" customHeight="1" x14ac:dyDescent="0.2">
      <c r="A25" s="73" t="s">
        <v>36</v>
      </c>
      <c r="B25" s="47" t="s">
        <v>37</v>
      </c>
      <c r="C25" s="20">
        <v>2</v>
      </c>
      <c r="D25" s="20">
        <v>2</v>
      </c>
      <c r="E25" s="20"/>
      <c r="F25" s="20"/>
      <c r="G25" s="21">
        <f t="shared" ref="G25:G29" si="6">SUM(C25:F25)</f>
        <v>4</v>
      </c>
      <c r="H25" s="20"/>
      <c r="I25" s="20"/>
      <c r="J25" s="20"/>
      <c r="K25" s="20"/>
      <c r="L25" s="22">
        <f t="shared" ref="L25:O28" si="7">C25*(1-H$46/5/$C$6)+H25/5/$C$6*(C$46)</f>
        <v>2</v>
      </c>
      <c r="M25" s="22">
        <f t="shared" si="7"/>
        <v>1.9783783783783784</v>
      </c>
      <c r="N25" s="22">
        <f t="shared" si="7"/>
        <v>0</v>
      </c>
      <c r="O25" s="22">
        <f t="shared" si="7"/>
        <v>0</v>
      </c>
      <c r="P25" s="22">
        <f t="shared" ref="P25:P29" si="8">SUM(L25:O25)</f>
        <v>3.9783783783783786</v>
      </c>
      <c r="Q25" s="23"/>
    </row>
    <row r="26" spans="1:17" x14ac:dyDescent="0.2">
      <c r="A26" s="73"/>
      <c r="B26" s="47" t="s">
        <v>38</v>
      </c>
      <c r="C26" s="20">
        <v>2</v>
      </c>
      <c r="D26" s="20">
        <v>2</v>
      </c>
      <c r="E26" s="20">
        <v>2</v>
      </c>
      <c r="F26" s="20">
        <v>2</v>
      </c>
      <c r="G26" s="21">
        <f t="shared" si="6"/>
        <v>8</v>
      </c>
      <c r="H26" s="20"/>
      <c r="I26" s="20"/>
      <c r="J26" s="20"/>
      <c r="K26" s="20"/>
      <c r="L26" s="22">
        <f t="shared" si="7"/>
        <v>2</v>
      </c>
      <c r="M26" s="22">
        <f t="shared" si="7"/>
        <v>1.9783783783783784</v>
      </c>
      <c r="N26" s="22">
        <f t="shared" si="7"/>
        <v>1.9135135135135135</v>
      </c>
      <c r="O26" s="22">
        <f t="shared" si="7"/>
        <v>2</v>
      </c>
      <c r="P26" s="22">
        <f t="shared" si="8"/>
        <v>7.8918918918918921</v>
      </c>
      <c r="Q26" s="23"/>
    </row>
    <row r="27" spans="1:17" x14ac:dyDescent="0.2">
      <c r="A27" s="73"/>
      <c r="B27" s="47" t="s">
        <v>39</v>
      </c>
      <c r="C27" s="20">
        <v>2</v>
      </c>
      <c r="D27" s="20">
        <v>2</v>
      </c>
      <c r="E27" s="20"/>
      <c r="F27" s="20"/>
      <c r="G27" s="21">
        <f t="shared" si="6"/>
        <v>4</v>
      </c>
      <c r="H27" s="20"/>
      <c r="I27" s="20"/>
      <c r="J27" s="20"/>
      <c r="K27" s="20"/>
      <c r="L27" s="22">
        <f t="shared" si="7"/>
        <v>2</v>
      </c>
      <c r="M27" s="22">
        <f t="shared" si="7"/>
        <v>1.9783783783783784</v>
      </c>
      <c r="N27" s="22">
        <f t="shared" si="7"/>
        <v>0</v>
      </c>
      <c r="O27" s="22">
        <f t="shared" si="7"/>
        <v>0</v>
      </c>
      <c r="P27" s="22">
        <f t="shared" si="8"/>
        <v>3.9783783783783786</v>
      </c>
      <c r="Q27" s="23"/>
    </row>
    <row r="28" spans="1:17" x14ac:dyDescent="0.2">
      <c r="A28" s="73"/>
      <c r="B28" s="47" t="s">
        <v>40</v>
      </c>
      <c r="C28" s="20"/>
      <c r="D28" s="20"/>
      <c r="E28" s="20">
        <v>2</v>
      </c>
      <c r="F28" s="20">
        <v>3</v>
      </c>
      <c r="G28" s="21">
        <f t="shared" si="6"/>
        <v>5</v>
      </c>
      <c r="H28" s="20"/>
      <c r="I28" s="20"/>
      <c r="J28" s="20"/>
      <c r="K28" s="20"/>
      <c r="L28" s="22">
        <f t="shared" si="7"/>
        <v>0</v>
      </c>
      <c r="M28" s="22">
        <f t="shared" si="7"/>
        <v>0</v>
      </c>
      <c r="N28" s="22">
        <f t="shared" si="7"/>
        <v>1.9135135135135135</v>
      </c>
      <c r="O28" s="22">
        <f t="shared" si="7"/>
        <v>3</v>
      </c>
      <c r="P28" s="22">
        <f t="shared" si="8"/>
        <v>4.9135135135135135</v>
      </c>
      <c r="Q28" s="23"/>
    </row>
    <row r="29" spans="1:17" ht="12.95" customHeight="1" x14ac:dyDescent="0.2">
      <c r="A29" s="73"/>
      <c r="B29" s="24" t="s">
        <v>20</v>
      </c>
      <c r="C29" s="25">
        <f>SUM(C25:C28)</f>
        <v>6</v>
      </c>
      <c r="D29" s="25">
        <f>SUM(D25:D28)</f>
        <v>6</v>
      </c>
      <c r="E29" s="25">
        <f>SUM(E25:E28)</f>
        <v>4</v>
      </c>
      <c r="F29" s="25">
        <f>SUM(F25:F28)</f>
        <v>5</v>
      </c>
      <c r="G29" s="26">
        <f t="shared" si="6"/>
        <v>21</v>
      </c>
      <c r="H29" s="25">
        <f t="shared" ref="H29:O29" si="9">SUM(H25:H28)</f>
        <v>0</v>
      </c>
      <c r="I29" s="25">
        <f t="shared" si="9"/>
        <v>0</v>
      </c>
      <c r="J29" s="25">
        <f t="shared" si="9"/>
        <v>0</v>
      </c>
      <c r="K29" s="25">
        <f t="shared" si="9"/>
        <v>0</v>
      </c>
      <c r="L29" s="27">
        <f t="shared" si="9"/>
        <v>6</v>
      </c>
      <c r="M29" s="27">
        <f t="shared" si="9"/>
        <v>5.9351351351351349</v>
      </c>
      <c r="N29" s="27">
        <f t="shared" si="9"/>
        <v>3.827027027027027</v>
      </c>
      <c r="O29" s="27">
        <f t="shared" si="9"/>
        <v>5</v>
      </c>
      <c r="P29" s="28">
        <f t="shared" si="8"/>
        <v>20.762162162162163</v>
      </c>
      <c r="Q29" s="23"/>
    </row>
    <row r="30" spans="1:17" x14ac:dyDescent="0.2">
      <c r="A30" s="59" t="s">
        <v>41</v>
      </c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31"/>
      <c r="M30" s="31"/>
      <c r="N30" s="31"/>
      <c r="O30" s="31"/>
      <c r="P30" s="32">
        <f>IF(P29&gt;0,P29/$P$42," ")</f>
        <v>0.16576755427042425</v>
      </c>
      <c r="Q30" s="33" t="s">
        <v>42</v>
      </c>
    </row>
    <row r="31" spans="1:17" ht="12.95" customHeight="1" x14ac:dyDescent="0.2">
      <c r="A31" s="74" t="s">
        <v>43</v>
      </c>
      <c r="B31" s="47" t="s">
        <v>44</v>
      </c>
      <c r="C31" s="20">
        <v>2</v>
      </c>
      <c r="D31" s="20"/>
      <c r="E31" s="20"/>
      <c r="F31" s="20"/>
      <c r="G31" s="21">
        <f>SUM(C31:F31)</f>
        <v>2</v>
      </c>
      <c r="H31" s="20"/>
      <c r="I31" s="20"/>
      <c r="J31" s="20"/>
      <c r="K31" s="20"/>
      <c r="L31" s="22">
        <f t="shared" ref="L31:O33" si="10">C31*(1-H$46/5/$C$6)+H31/5/$C$6*(C$46)</f>
        <v>2</v>
      </c>
      <c r="M31" s="22">
        <f t="shared" si="10"/>
        <v>0</v>
      </c>
      <c r="N31" s="22">
        <f t="shared" si="10"/>
        <v>0</v>
      </c>
      <c r="O31" s="22">
        <f t="shared" si="10"/>
        <v>0</v>
      </c>
      <c r="P31" s="22">
        <f>SUM(L31:O31)</f>
        <v>2</v>
      </c>
      <c r="Q31" s="23"/>
    </row>
    <row r="32" spans="1:17" ht="12.75" customHeight="1" x14ac:dyDescent="0.2">
      <c r="A32" s="74"/>
      <c r="B32" s="47" t="s">
        <v>45</v>
      </c>
      <c r="C32" s="20">
        <v>2</v>
      </c>
      <c r="D32" s="20"/>
      <c r="E32" s="20"/>
      <c r="F32" s="20"/>
      <c r="G32" s="21">
        <f>SUM(C32:F32)</f>
        <v>2</v>
      </c>
      <c r="H32" s="20"/>
      <c r="I32" s="20"/>
      <c r="J32" s="20"/>
      <c r="K32" s="20"/>
      <c r="L32" s="22">
        <f t="shared" si="10"/>
        <v>2</v>
      </c>
      <c r="M32" s="22">
        <f t="shared" si="10"/>
        <v>0</v>
      </c>
      <c r="N32" s="22">
        <f t="shared" si="10"/>
        <v>0</v>
      </c>
      <c r="O32" s="22">
        <f t="shared" si="10"/>
        <v>0</v>
      </c>
      <c r="P32" s="22">
        <f>SUM(L32:O32)</f>
        <v>2</v>
      </c>
      <c r="Q32" s="23"/>
    </row>
    <row r="33" spans="1:17" x14ac:dyDescent="0.2">
      <c r="A33" s="74"/>
      <c r="B33" s="47" t="s">
        <v>46</v>
      </c>
      <c r="C33" s="20"/>
      <c r="D33" s="20">
        <v>2</v>
      </c>
      <c r="E33" s="20">
        <v>2</v>
      </c>
      <c r="F33" s="20"/>
      <c r="G33" s="21">
        <f>SUM(C33:F33)</f>
        <v>4</v>
      </c>
      <c r="H33" s="20"/>
      <c r="I33" s="20"/>
      <c r="J33" s="20"/>
      <c r="K33" s="20"/>
      <c r="L33" s="22">
        <f t="shared" si="10"/>
        <v>0</v>
      </c>
      <c r="M33" s="22">
        <f t="shared" si="10"/>
        <v>1.9783783783783784</v>
      </c>
      <c r="N33" s="22">
        <f t="shared" si="10"/>
        <v>1.9135135135135135</v>
      </c>
      <c r="O33" s="22">
        <f t="shared" si="10"/>
        <v>0</v>
      </c>
      <c r="P33" s="22">
        <f>SUM(L33:O33)</f>
        <v>3.8918918918918921</v>
      </c>
      <c r="Q33" s="23"/>
    </row>
    <row r="34" spans="1:17" ht="12.95" customHeight="1" x14ac:dyDescent="0.2">
      <c r="A34" s="74"/>
      <c r="B34" s="61" t="s">
        <v>20</v>
      </c>
      <c r="C34" s="25">
        <f>SUM(C31:C33)</f>
        <v>4</v>
      </c>
      <c r="D34" s="25">
        <f>SUM(D31:D33)</f>
        <v>2</v>
      </c>
      <c r="E34" s="25">
        <f>SUM(E31:E33)</f>
        <v>2</v>
      </c>
      <c r="F34" s="25">
        <f>SUM(F31:F33)</f>
        <v>0</v>
      </c>
      <c r="G34" s="26">
        <f>SUM(C34:F34)</f>
        <v>8</v>
      </c>
      <c r="H34" s="25">
        <f t="shared" ref="H34:O34" si="11">SUM(H31:H33)</f>
        <v>0</v>
      </c>
      <c r="I34" s="25">
        <f t="shared" si="11"/>
        <v>0</v>
      </c>
      <c r="J34" s="25">
        <f t="shared" si="11"/>
        <v>0</v>
      </c>
      <c r="K34" s="25">
        <f t="shared" si="11"/>
        <v>0</v>
      </c>
      <c r="L34" s="27">
        <f t="shared" si="11"/>
        <v>4</v>
      </c>
      <c r="M34" s="27">
        <f t="shared" si="11"/>
        <v>1.9783783783783784</v>
      </c>
      <c r="N34" s="27">
        <f t="shared" si="11"/>
        <v>1.9135135135135135</v>
      </c>
      <c r="O34" s="27">
        <f t="shared" si="11"/>
        <v>0</v>
      </c>
      <c r="P34" s="28">
        <f>SUM(L34:O34)</f>
        <v>7.8918918918918921</v>
      </c>
      <c r="Q34" s="23"/>
    </row>
    <row r="35" spans="1:17" x14ac:dyDescent="0.2">
      <c r="A35" s="59" t="s">
        <v>47</v>
      </c>
      <c r="B35" s="60"/>
      <c r="C35" s="29"/>
      <c r="D35" s="29"/>
      <c r="E35" s="29"/>
      <c r="F35" s="29"/>
      <c r="G35" s="30"/>
      <c r="H35" s="29"/>
      <c r="I35" s="29"/>
      <c r="J35" s="29"/>
      <c r="K35" s="29"/>
      <c r="L35" s="31"/>
      <c r="M35" s="31"/>
      <c r="N35" s="31"/>
      <c r="O35" s="31"/>
      <c r="P35" s="32">
        <f>IF(P34&gt;0,P34/$P$42," ")</f>
        <v>6.3009796728669465E-2</v>
      </c>
      <c r="Q35" s="33" t="s">
        <v>48</v>
      </c>
    </row>
    <row r="36" spans="1:17" ht="12.95" customHeight="1" x14ac:dyDescent="0.2">
      <c r="A36" s="74" t="s">
        <v>49</v>
      </c>
      <c r="B36" s="47" t="s">
        <v>4</v>
      </c>
      <c r="C36" s="20">
        <v>3</v>
      </c>
      <c r="D36" s="20">
        <v>4</v>
      </c>
      <c r="E36" s="20">
        <v>4</v>
      </c>
      <c r="F36" s="20">
        <v>4</v>
      </c>
      <c r="G36" s="21">
        <f>SUM(C36:F36)</f>
        <v>15</v>
      </c>
      <c r="H36" s="20"/>
      <c r="I36" s="20"/>
      <c r="J36" s="20">
        <v>5</v>
      </c>
      <c r="K36" s="20"/>
      <c r="L36" s="22">
        <f t="shared" ref="L36:O38" si="12">C36*(1-H$46/5/$C$6)+H36/5/$C$6*(C$46)</f>
        <v>3</v>
      </c>
      <c r="M36" s="22">
        <f t="shared" si="12"/>
        <v>3.9567567567567568</v>
      </c>
      <c r="N36" s="22">
        <f t="shared" si="12"/>
        <v>4.7729729729729726</v>
      </c>
      <c r="O36" s="22">
        <f t="shared" si="12"/>
        <v>4</v>
      </c>
      <c r="P36" s="22">
        <f>SUM(L36:O36)</f>
        <v>15.72972972972973</v>
      </c>
      <c r="Q36" s="23"/>
    </row>
    <row r="37" spans="1:17" x14ac:dyDescent="0.2">
      <c r="A37" s="74"/>
      <c r="B37" s="47" t="s">
        <v>50</v>
      </c>
      <c r="C37" s="20"/>
      <c r="D37" s="20"/>
      <c r="E37" s="20">
        <v>2</v>
      </c>
      <c r="F37" s="20">
        <v>2</v>
      </c>
      <c r="G37" s="21">
        <f>SUM(C37:F37)</f>
        <v>4</v>
      </c>
      <c r="H37" s="20"/>
      <c r="I37" s="20"/>
      <c r="J37" s="20"/>
      <c r="K37" s="20"/>
      <c r="L37" s="22">
        <f t="shared" si="12"/>
        <v>0</v>
      </c>
      <c r="M37" s="22">
        <f t="shared" si="12"/>
        <v>0</v>
      </c>
      <c r="N37" s="22">
        <f t="shared" si="12"/>
        <v>1.9135135135135135</v>
      </c>
      <c r="O37" s="22">
        <f t="shared" si="12"/>
        <v>2</v>
      </c>
      <c r="P37" s="22">
        <f>SUM(L37:O37)</f>
        <v>3.9135135135135135</v>
      </c>
      <c r="Q37" s="23"/>
    </row>
    <row r="38" spans="1:17" x14ac:dyDescent="0.2">
      <c r="A38" s="74"/>
      <c r="B38" s="47" t="s">
        <v>51</v>
      </c>
      <c r="C38" s="20"/>
      <c r="D38" s="20"/>
      <c r="E38" s="20"/>
      <c r="F38" s="20">
        <v>1</v>
      </c>
      <c r="G38" s="21">
        <f>SUM(C38:F38)</f>
        <v>1</v>
      </c>
      <c r="H38" s="20"/>
      <c r="I38" s="20">
        <v>2</v>
      </c>
      <c r="J38" s="20">
        <v>3</v>
      </c>
      <c r="K38" s="20"/>
      <c r="L38" s="22">
        <f t="shared" si="12"/>
        <v>0</v>
      </c>
      <c r="M38" s="22">
        <f t="shared" si="12"/>
        <v>0.4</v>
      </c>
      <c r="N38" s="22">
        <f t="shared" si="12"/>
        <v>0.56756756756756754</v>
      </c>
      <c r="O38" s="22">
        <f t="shared" si="12"/>
        <v>1</v>
      </c>
      <c r="P38" s="22">
        <f>SUM(L38:O38)</f>
        <v>1.9675675675675675</v>
      </c>
      <c r="Q38" s="23"/>
    </row>
    <row r="39" spans="1:17" x14ac:dyDescent="0.2">
      <c r="A39" s="74"/>
      <c r="B39" s="61" t="s">
        <v>20</v>
      </c>
      <c r="C39" s="25">
        <f>SUM(C36:C38)</f>
        <v>3</v>
      </c>
      <c r="D39" s="25">
        <f>SUM(D36:D38)</f>
        <v>4</v>
      </c>
      <c r="E39" s="25">
        <f>SUM(E36:E38)</f>
        <v>6</v>
      </c>
      <c r="F39" s="25">
        <f>SUM(F36:F38)</f>
        <v>7</v>
      </c>
      <c r="G39" s="26">
        <f>SUM(C39:F39)</f>
        <v>20</v>
      </c>
      <c r="H39" s="25">
        <f t="shared" ref="H39:O39" si="13">SUM(H36:H38)</f>
        <v>0</v>
      </c>
      <c r="I39" s="25">
        <f t="shared" si="13"/>
        <v>2</v>
      </c>
      <c r="J39" s="25">
        <f t="shared" si="13"/>
        <v>8</v>
      </c>
      <c r="K39" s="25">
        <f t="shared" si="13"/>
        <v>0</v>
      </c>
      <c r="L39" s="27">
        <f t="shared" si="13"/>
        <v>3</v>
      </c>
      <c r="M39" s="27">
        <f t="shared" si="13"/>
        <v>4.3567567567567567</v>
      </c>
      <c r="N39" s="27">
        <f t="shared" si="13"/>
        <v>7.2540540540540537</v>
      </c>
      <c r="O39" s="27">
        <f t="shared" si="13"/>
        <v>7</v>
      </c>
      <c r="P39" s="28">
        <f>SUM(L39:O39)</f>
        <v>21.610810810810811</v>
      </c>
      <c r="Q39" s="23"/>
    </row>
    <row r="40" spans="1:17" ht="12.95" customHeight="1" x14ac:dyDescent="0.2">
      <c r="A40" s="59" t="s">
        <v>52</v>
      </c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31"/>
      <c r="M40" s="31"/>
      <c r="N40" s="31"/>
      <c r="O40" s="31"/>
      <c r="P40" s="32">
        <f>IF(P39&gt;0,P39/$P$42," ")</f>
        <v>0.17254326528850719</v>
      </c>
      <c r="Q40" s="33" t="s">
        <v>53</v>
      </c>
    </row>
    <row r="41" spans="1:17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23"/>
    </row>
    <row r="42" spans="1:17" ht="26.25" customHeight="1" x14ac:dyDescent="0.2">
      <c r="A42" s="69" t="s">
        <v>54</v>
      </c>
      <c r="B42" s="69"/>
      <c r="C42" s="36">
        <f>C15+C23+C29+C34+C39</f>
        <v>34</v>
      </c>
      <c r="D42" s="36">
        <f>D15+D23+D29+D34+D39</f>
        <v>34</v>
      </c>
      <c r="E42" s="36">
        <f>E15+E23+E29+E34+E39</f>
        <v>30</v>
      </c>
      <c r="F42" s="36">
        <f>F15+F23+F29+F34+F39</f>
        <v>27</v>
      </c>
      <c r="G42" s="37">
        <f>SUM(C42:F42)</f>
        <v>125</v>
      </c>
      <c r="H42" s="38">
        <f t="shared" ref="H42:P42" si="14">H15+H23+H29+H34+H39</f>
        <v>0</v>
      </c>
      <c r="I42" s="38">
        <f t="shared" si="14"/>
        <v>2</v>
      </c>
      <c r="J42" s="38">
        <f t="shared" si="14"/>
        <v>8</v>
      </c>
      <c r="K42" s="38">
        <f t="shared" si="14"/>
        <v>0</v>
      </c>
      <c r="L42" s="36">
        <f t="shared" si="14"/>
        <v>34</v>
      </c>
      <c r="M42" s="36">
        <f t="shared" si="14"/>
        <v>34.032432432432429</v>
      </c>
      <c r="N42" s="36">
        <f t="shared" si="14"/>
        <v>30.216216216216218</v>
      </c>
      <c r="O42" s="36">
        <f t="shared" si="14"/>
        <v>27</v>
      </c>
      <c r="P42" s="36">
        <f t="shared" si="14"/>
        <v>125.24864864864864</v>
      </c>
      <c r="Q42" s="23"/>
    </row>
    <row r="43" spans="1:17" x14ac:dyDescent="0.2">
      <c r="A43" s="62"/>
      <c r="B43" s="6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x14ac:dyDescent="0.2">
      <c r="A44" s="47"/>
      <c r="B44" s="47" t="s">
        <v>55</v>
      </c>
      <c r="C44" s="20">
        <v>3</v>
      </c>
      <c r="D44" s="20">
        <v>3</v>
      </c>
      <c r="E44" s="20">
        <v>3</v>
      </c>
      <c r="F44" s="20">
        <v>3</v>
      </c>
      <c r="G44" s="21">
        <f>SUM(C44:F44)</f>
        <v>12</v>
      </c>
      <c r="H44" s="20"/>
      <c r="I44" s="20"/>
      <c r="J44" s="20"/>
      <c r="K44" s="20"/>
      <c r="L44" s="19"/>
      <c r="M44" s="19"/>
      <c r="N44" s="19"/>
      <c r="O44" s="19"/>
      <c r="P44" s="19"/>
      <c r="Q44" s="23"/>
    </row>
    <row r="45" spans="1:17" x14ac:dyDescent="0.2">
      <c r="A45" s="47"/>
      <c r="B45" s="63" t="s">
        <v>56</v>
      </c>
      <c r="C45" s="20"/>
      <c r="D45" s="20"/>
      <c r="E45" s="20">
        <v>2</v>
      </c>
      <c r="F45" s="20"/>
      <c r="G45" s="21">
        <f>SUM(C45:F45)</f>
        <v>2</v>
      </c>
      <c r="H45" s="20"/>
      <c r="I45" s="20"/>
      <c r="J45" s="20"/>
      <c r="K45" s="20"/>
      <c r="L45" s="19"/>
      <c r="M45" s="19"/>
      <c r="N45" s="19"/>
      <c r="O45" s="19"/>
      <c r="P45" s="19"/>
      <c r="Q45" s="23"/>
    </row>
    <row r="46" spans="1:17" x14ac:dyDescent="0.2">
      <c r="A46" s="47"/>
      <c r="B46" s="64" t="s">
        <v>57</v>
      </c>
      <c r="C46" s="22">
        <f>C42+C44+C45</f>
        <v>37</v>
      </c>
      <c r="D46" s="22">
        <f>D42+D44+D45</f>
        <v>37</v>
      </c>
      <c r="E46" s="22">
        <f>E42+E44+E45</f>
        <v>35</v>
      </c>
      <c r="F46" s="22">
        <f>F42+F44+F45</f>
        <v>30</v>
      </c>
      <c r="G46" s="21">
        <f>SUM(C46:F46)</f>
        <v>139</v>
      </c>
      <c r="H46" s="19">
        <f>H42+H44+H45</f>
        <v>0</v>
      </c>
      <c r="I46" s="19">
        <f>I42+I44+I45</f>
        <v>2</v>
      </c>
      <c r="J46" s="19">
        <f>J42+J44+J45</f>
        <v>8</v>
      </c>
      <c r="K46" s="19">
        <f>K42+K44+K45</f>
        <v>0</v>
      </c>
      <c r="L46" s="19"/>
      <c r="M46" s="19"/>
      <c r="N46" s="19"/>
      <c r="O46" s="19"/>
      <c r="P46" s="19"/>
      <c r="Q46" s="23"/>
    </row>
    <row r="47" spans="1:17" x14ac:dyDescent="0.2">
      <c r="A47" s="47"/>
      <c r="B47" s="47"/>
      <c r="C47" s="19"/>
      <c r="D47" s="19"/>
      <c r="E47" s="19"/>
      <c r="F47" s="19"/>
      <c r="G47" s="21"/>
      <c r="H47" s="19"/>
      <c r="I47" s="19"/>
      <c r="J47" s="19"/>
      <c r="K47" s="19"/>
      <c r="L47" s="19"/>
      <c r="M47" s="19"/>
      <c r="N47" s="19"/>
      <c r="O47" s="19"/>
      <c r="P47" s="19"/>
      <c r="Q47" s="23" t="s">
        <v>14</v>
      </c>
    </row>
    <row r="48" spans="1:17" x14ac:dyDescent="0.2">
      <c r="A48" s="65" t="s">
        <v>58</v>
      </c>
      <c r="B48" s="65"/>
      <c r="C48" s="19"/>
      <c r="D48" s="19"/>
      <c r="E48" s="19"/>
      <c r="F48" s="19"/>
      <c r="G48" s="21"/>
      <c r="H48" s="19"/>
      <c r="I48" s="19"/>
      <c r="J48" s="19"/>
      <c r="K48" s="19"/>
      <c r="L48" s="19"/>
      <c r="M48" s="19"/>
      <c r="N48" s="19"/>
      <c r="O48" s="19"/>
      <c r="P48" s="19"/>
      <c r="Q48" s="23" t="s">
        <v>59</v>
      </c>
    </row>
    <row r="49" spans="1:17" x14ac:dyDescent="0.2">
      <c r="A49" s="47"/>
      <c r="B49" s="47" t="s">
        <v>60</v>
      </c>
      <c r="C49" s="20"/>
      <c r="D49" s="20"/>
      <c r="E49" s="20"/>
      <c r="F49" s="20"/>
      <c r="G49" s="21">
        <f>SUM(C49:F49)</f>
        <v>0</v>
      </c>
      <c r="H49" s="20"/>
      <c r="I49" s="20"/>
      <c r="J49" s="20"/>
      <c r="K49" s="20"/>
      <c r="L49" s="22">
        <f t="shared" ref="L49:O50" si="15">C49*(1-H$46/5/$C$6)+H49/5/$C$6*(C$46)</f>
        <v>0</v>
      </c>
      <c r="M49" s="22">
        <f t="shared" si="15"/>
        <v>0</v>
      </c>
      <c r="N49" s="22">
        <f t="shared" si="15"/>
        <v>0</v>
      </c>
      <c r="O49" s="22">
        <f t="shared" si="15"/>
        <v>0</v>
      </c>
      <c r="P49" s="22">
        <f>SUM(L49:O49)</f>
        <v>0</v>
      </c>
      <c r="Q49" s="23"/>
    </row>
    <row r="50" spans="1:17" x14ac:dyDescent="0.2">
      <c r="A50" s="47"/>
      <c r="B50" s="47" t="s">
        <v>3</v>
      </c>
      <c r="C50" s="20"/>
      <c r="D50" s="20"/>
      <c r="E50" s="20"/>
      <c r="F50" s="20"/>
      <c r="G50" s="21">
        <f>SUM(C50:F50)</f>
        <v>0</v>
      </c>
      <c r="H50" s="20">
        <v>10</v>
      </c>
      <c r="I50" s="20">
        <v>8</v>
      </c>
      <c r="J50" s="20">
        <v>2</v>
      </c>
      <c r="K50" s="20">
        <v>10</v>
      </c>
      <c r="L50" s="22">
        <f t="shared" si="15"/>
        <v>2</v>
      </c>
      <c r="M50" s="22">
        <f t="shared" si="15"/>
        <v>1.6</v>
      </c>
      <c r="N50" s="22">
        <f t="shared" si="15"/>
        <v>0.3783783783783784</v>
      </c>
      <c r="O50" s="22">
        <f t="shared" si="15"/>
        <v>1.6216216216216217</v>
      </c>
      <c r="P50" s="22">
        <f>SUM(L50:O50)</f>
        <v>5.6000000000000005</v>
      </c>
      <c r="Q50" s="23"/>
    </row>
    <row r="51" spans="1:17" x14ac:dyDescent="0.2">
      <c r="A51" s="47"/>
      <c r="B51" s="66" t="s">
        <v>20</v>
      </c>
      <c r="C51" s="39">
        <f>SUM(C49:C50)</f>
        <v>0</v>
      </c>
      <c r="D51" s="39">
        <f>SUM(D49:D50)</f>
        <v>0</v>
      </c>
      <c r="E51" s="39">
        <f>SUM(E49:E50)</f>
        <v>0</v>
      </c>
      <c r="F51" s="39">
        <f>SUM(F49:F50)</f>
        <v>0</v>
      </c>
      <c r="G51" s="40">
        <f>SUM(C51:F51)</f>
        <v>0</v>
      </c>
      <c r="H51" s="39">
        <f>SUM(H49:H50)</f>
        <v>10</v>
      </c>
      <c r="I51" s="39">
        <f>SUM(I49:I50)</f>
        <v>8</v>
      </c>
      <c r="J51" s="39">
        <f>SUM(J49:J50)</f>
        <v>2</v>
      </c>
      <c r="K51" s="39">
        <f>SUM(K49:K50)</f>
        <v>10</v>
      </c>
      <c r="L51" s="41">
        <f>SUM(L48:L50)</f>
        <v>2</v>
      </c>
      <c r="M51" s="41">
        <f>SUM(M48:M50)</f>
        <v>1.6</v>
      </c>
      <c r="N51" s="41">
        <f>SUM(N48:N50)</f>
        <v>0.3783783783783784</v>
      </c>
      <c r="O51" s="41">
        <f>SUM(O48:O50)</f>
        <v>1.6216216216216217</v>
      </c>
      <c r="P51" s="41">
        <f>SUM(P49:P50)</f>
        <v>5.6000000000000005</v>
      </c>
      <c r="Q51" s="23"/>
    </row>
    <row r="52" spans="1:17" x14ac:dyDescent="0.2">
      <c r="A52" s="67" t="s">
        <v>61</v>
      </c>
      <c r="B52" s="68"/>
      <c r="C52" s="42"/>
      <c r="D52" s="42"/>
      <c r="E52" s="42"/>
      <c r="F52" s="42"/>
      <c r="G52" s="43"/>
      <c r="H52" s="42"/>
      <c r="I52" s="42"/>
      <c r="J52" s="42"/>
      <c r="K52" s="42"/>
      <c r="L52" s="42"/>
      <c r="M52" s="42"/>
      <c r="N52" s="42"/>
      <c r="O52" s="42"/>
      <c r="P52" s="44">
        <f>IF(P51&gt;0,P51/$P$42," ")</f>
        <v>4.471106124034354E-2</v>
      </c>
      <c r="Q52" s="45" t="s">
        <v>62</v>
      </c>
    </row>
  </sheetData>
  <mergeCells count="13">
    <mergeCell ref="A31:A34"/>
    <mergeCell ref="A36:A39"/>
    <mergeCell ref="A42:B42"/>
    <mergeCell ref="C4:I4"/>
    <mergeCell ref="C9:G9"/>
    <mergeCell ref="H9:K9"/>
    <mergeCell ref="A17:A23"/>
    <mergeCell ref="A25:A29"/>
    <mergeCell ref="L9:P9"/>
    <mergeCell ref="C10:G10"/>
    <mergeCell ref="H10:K10"/>
    <mergeCell ref="L10:P10"/>
    <mergeCell ref="A12:A15"/>
  </mergeCells>
  <conditionalFormatting sqref="P16">
    <cfRule type="cellIs" dxfId="6" priority="6" operator="lessThan">
      <formula>0.27</formula>
    </cfRule>
    <cfRule type="expression" dxfId="5" priority="7">
      <formula>"&lt;0.27"</formula>
    </cfRule>
  </conditionalFormatting>
  <conditionalFormatting sqref="P24">
    <cfRule type="cellIs" dxfId="4" priority="5" operator="lessThan">
      <formula>0.27</formula>
    </cfRule>
  </conditionalFormatting>
  <conditionalFormatting sqref="P30">
    <cfRule type="cellIs" dxfId="3" priority="4" operator="lessThan">
      <formula>0.12</formula>
    </cfRule>
  </conditionalFormatting>
  <conditionalFormatting sqref="P35">
    <cfRule type="cellIs" dxfId="2" priority="3" operator="lessThan">
      <formula>0.06</formula>
    </cfRule>
  </conditionalFormatting>
  <conditionalFormatting sqref="P40">
    <cfRule type="cellIs" dxfId="1" priority="2" operator="lessThan">
      <formula>0.15</formula>
    </cfRule>
  </conditionalFormatting>
  <conditionalFormatting sqref="P52">
    <cfRule type="cellIs" dxfId="0" priority="1" operator="lessThan">
      <formula>0.03</formula>
    </cfRule>
  </conditionalFormatting>
  <pageMargins left="0.7" right="0.7" top="0.75" bottom="0.75" header="0.3" footer="0.3"/>
  <pageSetup paperSize="9" scale="90" orientation="portrait" verticalDpi="0" r:id="rId1"/>
  <headerFooter>
    <oddHeader>&amp;R&amp;"Arial,Gras"&amp;8Service de l'enseignement secondaire du deuxième degré S2
Amt für Unterricht der Sekundarstufe 2 S2</oddHeader>
    <oddFooter>&amp;L&amp;"Arial,Normal"&amp;8—
Direction de la formation et des affaires culturelles &amp;"Arial,Gras"DFAC&amp;"Arial,Normal"
Direktion für Bildung und kulturelle Angelegenheiten &amp;"Arial,Gras"BKAD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C1F35E4998A4A983D16F5D726D4EE" ma:contentTypeVersion="12" ma:contentTypeDescription="Ein neues Dokument erstellen." ma:contentTypeScope="" ma:versionID="a8eb42bcb93bee3f921afc13e0135086">
  <xsd:schema xmlns:xsd="http://www.w3.org/2001/XMLSchema" xmlns:xs="http://www.w3.org/2001/XMLSchema" xmlns:p="http://schemas.microsoft.com/office/2006/metadata/properties" xmlns:ns2="5af17b8d-7c17-40dd-8ab0-e9c99c1e021d" xmlns:ns3="c31216fd-2ed1-4e5e-8b7f-12fe09382b4f" targetNamespace="http://schemas.microsoft.com/office/2006/metadata/properties" ma:root="true" ma:fieldsID="20a718888e7d6c9e1f31b9795ac64c26" ns2:_="" ns3:_="">
    <xsd:import namespace="5af17b8d-7c17-40dd-8ab0-e9c99c1e021d"/>
    <xsd:import namespace="c31216fd-2ed1-4e5e-8b7f-12fe09382b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17b8d-7c17-40dd-8ab0-e9c99c1e0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216fd-2ed1-4e5e-8b7f-12fe09382b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17b8d-7c17-40dd-8ab0-e9c99c1e02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E65D6-B27F-4784-8C5A-FC5BF0DF0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17b8d-7c17-40dd-8ab0-e9c99c1e021d"/>
    <ds:schemaRef ds:uri="c31216fd-2ed1-4e5e-8b7f-12fe09382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B439F1-896E-4E3B-A5C1-6C14F6B64648}">
  <ds:schemaRefs>
    <ds:schemaRef ds:uri="http://schemas.microsoft.com/office/2006/metadata/properties"/>
    <ds:schemaRef ds:uri="http://schemas.microsoft.com/office/infopath/2007/PartnerControls"/>
    <ds:schemaRef ds:uri="5af17b8d-7c17-40dd-8ab0-e9c99c1e021d"/>
  </ds:schemaRefs>
</ds:datastoreItem>
</file>

<file path=customXml/itemProps3.xml><?xml version="1.0" encoding="utf-8"?>
<ds:datastoreItem xmlns:ds="http://schemas.openxmlformats.org/officeDocument/2006/customXml" ds:itemID="{BDA00FAE-E5D6-4B15-80EF-E32D205FF1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Matu27</vt:lpstr>
      <vt:lpstr>Math+ (Var1)</vt:lpstr>
      <vt:lpstr>Math+ (Var2)</vt:lpstr>
      <vt:lpstr>SF Griechisch</vt:lpstr>
    </vt:vector>
  </TitlesOfParts>
  <Manager/>
  <Company>EtatFR-StaatFR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Piccand François</dc:creator>
  <cp:keywords/>
  <dc:description/>
  <cp:lastModifiedBy>Bart Irene</cp:lastModifiedBy>
  <cp:revision/>
  <dcterms:created xsi:type="dcterms:W3CDTF">2025-09-12T19:41:03Z</dcterms:created>
  <dcterms:modified xsi:type="dcterms:W3CDTF">2025-10-07T13:37:38Z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0x010100A3BC1F35E4998A4A983D16F5D726D4EE</vt:lpwstr>
  </property>
  <property fmtid="{D5CDD505-2E9C-101B-9397-08002B2CF9AE}" pid="3" name="MediaServiceImageTags">
    <vt:lpwstr/>
  </property>
</Properties>
</file>