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eretS04\Desktop\Doc site phyto\"/>
    </mc:Choice>
  </mc:AlternateContent>
  <bookViews>
    <workbookView xWindow="240" yWindow="15" windowWidth="15480" windowHeight="1164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Feuil1!$A$1:$V$50</definedName>
  </definedNames>
  <calcPr calcId="162913" concurrentCalc="0"/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5" i="1"/>
  <c r="G25" i="1"/>
  <c r="G26" i="1"/>
  <c r="G27" i="1"/>
  <c r="G28" i="1"/>
  <c r="G29" i="1"/>
  <c r="G30" i="1"/>
  <c r="G31" i="1"/>
  <c r="G32" i="1"/>
  <c r="G33" i="1"/>
  <c r="G35" i="1"/>
  <c r="H25" i="1"/>
  <c r="H26" i="1"/>
  <c r="H27" i="1"/>
  <c r="H28" i="1"/>
  <c r="H29" i="1"/>
  <c r="H30" i="1"/>
  <c r="H31" i="1"/>
  <c r="H32" i="1"/>
  <c r="H33" i="1"/>
  <c r="H35" i="1"/>
  <c r="I25" i="1"/>
  <c r="I26" i="1"/>
  <c r="I27" i="1"/>
  <c r="I28" i="1"/>
  <c r="I29" i="1"/>
  <c r="I30" i="1"/>
  <c r="I31" i="1"/>
  <c r="I32" i="1"/>
  <c r="I33" i="1"/>
  <c r="I35" i="1"/>
  <c r="J25" i="1"/>
  <c r="J26" i="1"/>
  <c r="J27" i="1"/>
  <c r="J28" i="1"/>
  <c r="J29" i="1"/>
  <c r="J30" i="1"/>
  <c r="J31" i="1"/>
  <c r="J32" i="1"/>
  <c r="J33" i="1"/>
  <c r="J35" i="1"/>
  <c r="K25" i="1"/>
  <c r="K26" i="1"/>
  <c r="K27" i="1"/>
  <c r="K28" i="1"/>
  <c r="K29" i="1"/>
  <c r="K30" i="1"/>
  <c r="K31" i="1"/>
  <c r="K32" i="1"/>
  <c r="K33" i="1"/>
  <c r="K35" i="1"/>
  <c r="L25" i="1"/>
  <c r="L26" i="1"/>
  <c r="L27" i="1"/>
  <c r="L28" i="1"/>
  <c r="L29" i="1"/>
  <c r="L30" i="1"/>
  <c r="L31" i="1"/>
  <c r="L32" i="1"/>
  <c r="L33" i="1"/>
  <c r="L35" i="1"/>
  <c r="M25" i="1"/>
  <c r="M26" i="1"/>
  <c r="M27" i="1"/>
  <c r="M28" i="1"/>
  <c r="M29" i="1"/>
  <c r="M30" i="1"/>
  <c r="M31" i="1"/>
  <c r="M32" i="1"/>
  <c r="M33" i="1"/>
  <c r="M35" i="1"/>
  <c r="N25" i="1"/>
  <c r="N26" i="1"/>
  <c r="N27" i="1"/>
  <c r="N28" i="1"/>
  <c r="N29" i="1"/>
  <c r="N30" i="1"/>
  <c r="N31" i="1"/>
  <c r="N32" i="1"/>
  <c r="N33" i="1"/>
  <c r="N35" i="1"/>
  <c r="O25" i="1"/>
  <c r="O26" i="1"/>
  <c r="O27" i="1"/>
  <c r="O28" i="1"/>
  <c r="O29" i="1"/>
  <c r="O30" i="1"/>
  <c r="O31" i="1"/>
  <c r="O32" i="1"/>
  <c r="O33" i="1"/>
  <c r="O35" i="1"/>
  <c r="S35" i="1"/>
  <c r="S38" i="1"/>
  <c r="S40" i="1"/>
  <c r="F43" i="1"/>
  <c r="F46" i="1"/>
  <c r="F49" i="1"/>
  <c r="G43" i="1"/>
  <c r="G46" i="1"/>
  <c r="G49" i="1"/>
  <c r="H43" i="1"/>
  <c r="H46" i="1"/>
  <c r="H49" i="1"/>
  <c r="I43" i="1"/>
  <c r="I46" i="1"/>
  <c r="I49" i="1"/>
  <c r="J43" i="1"/>
  <c r="J46" i="1"/>
  <c r="J49" i="1"/>
  <c r="K43" i="1"/>
  <c r="K46" i="1"/>
  <c r="K49" i="1"/>
  <c r="L43" i="1"/>
  <c r="L46" i="1"/>
  <c r="L49" i="1"/>
  <c r="M43" i="1"/>
  <c r="M46" i="1"/>
  <c r="M49" i="1"/>
  <c r="N43" i="1"/>
  <c r="N46" i="1"/>
  <c r="N49" i="1"/>
  <c r="O43" i="1"/>
  <c r="O46" i="1"/>
  <c r="O49" i="1"/>
  <c r="D49" i="1"/>
  <c r="F48" i="1"/>
  <c r="G48" i="1"/>
  <c r="H48" i="1"/>
  <c r="I48" i="1"/>
  <c r="J48" i="1"/>
  <c r="K48" i="1"/>
  <c r="L48" i="1"/>
  <c r="M48" i="1"/>
  <c r="N48" i="1"/>
  <c r="O48" i="1"/>
  <c r="S48" i="1"/>
  <c r="S46" i="1"/>
  <c r="S43" i="1"/>
  <c r="B33" i="1"/>
  <c r="B32" i="1"/>
  <c r="B31" i="1"/>
  <c r="B30" i="1"/>
  <c r="B29" i="1"/>
  <c r="B28" i="1"/>
  <c r="B27" i="1"/>
  <c r="B26" i="1"/>
  <c r="B25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T20" i="1"/>
  <c r="S20" i="1"/>
  <c r="O20" i="1"/>
  <c r="N20" i="1"/>
  <c r="M20" i="1"/>
  <c r="L20" i="1"/>
  <c r="K20" i="1"/>
  <c r="J20" i="1"/>
  <c r="I20" i="1"/>
  <c r="H20" i="1"/>
  <c r="G20" i="1"/>
  <c r="F20" i="1"/>
  <c r="D20" i="1"/>
</calcChain>
</file>

<file path=xl/sharedStrings.xml><?xml version="1.0" encoding="utf-8"?>
<sst xmlns="http://schemas.openxmlformats.org/spreadsheetml/2006/main" count="46" uniqueCount="43">
  <si>
    <t>1. Grunddaten und Waschwassermenge</t>
  </si>
  <si>
    <t>Schätzen Sie hier die Anzahl Waschungen Ihrer Spritze. Dies ist entscheidend für die Berechnung der Anlagengrösse (Dimensionierung).</t>
  </si>
  <si>
    <t xml:space="preserve">Am besten werden die Waschungen pro Monat eingesetzt. Wird beispielsweise eine Behandlung auf drei Feldern gleichzeitig gemacht </t>
  </si>
  <si>
    <t xml:space="preserve">  oder ist die Reinigung auf dem Feld genügend (z.B. bei Fungiziden), braucht es nur eine / keine Waschung.</t>
  </si>
  <si>
    <t>*Optional können auch die Spritzungen (Behandlungen) eingegeben werden und mit dem Faktor geschätzt werden wieviele Waschungen pro Spritzung es braucht.</t>
  </si>
  <si>
    <t>Wasser pro Waschung</t>
  </si>
  <si>
    <t>Jan / Feb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</si>
  <si>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</si>
  <si>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</si>
  <si>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</si>
  <si>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</si>
  <si>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</si>
  <si>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</si>
  <si>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</si>
  <si>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</si>
  <si>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 / Dez</t>
  </si>
  <si>
    <t>Faktor (Optional)*</t>
  </si>
  <si>
    <t>Spritzungen</t>
  </si>
  <si>
    <t>Waschungen</t>
  </si>
  <si>
    <t>Liter</t>
  </si>
  <si>
    <t>Anzahl Waschungen pro Monat (oder Spritzungen)</t>
  </si>
  <si>
    <t>Gerste o.ä.</t>
  </si>
  <si>
    <t>Weizen o.ä.</t>
  </si>
  <si>
    <t>Mais</t>
  </si>
  <si>
    <t>Rüben</t>
  </si>
  <si>
    <t>Kartoffeln</t>
  </si>
  <si>
    <t>Raps</t>
  </si>
  <si>
    <t>Obst, Reben</t>
  </si>
  <si>
    <t>Gemüsebau</t>
  </si>
  <si>
    <t>Anderes</t>
  </si>
  <si>
    <t>Ø</t>
  </si>
  <si>
    <r>
      <t xml:space="preserve">2. Berechnung der Anlage </t>
    </r>
    <r>
      <rPr>
        <b/>
        <sz val="10"/>
        <color theme="1"/>
        <rFont val="Arial"/>
        <family val="2"/>
      </rPr>
      <t>(Dimensionierung: automatische Berechnung)</t>
    </r>
  </si>
  <si>
    <t>Menge Waschwasser (Liter)</t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</si>
  <si>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/ Jahr</t>
    </r>
  </si>
  <si>
    <r>
      <t>Mittlere Verdunstung (Wetterdaten) (Liter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</si>
  <si>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/ Jahr</t>
    </r>
  </si>
  <si>
    <t>Verdunstungsfläche, inkl. 25% Reserve</t>
  </si>
  <si>
    <r>
      <t>m</t>
    </r>
    <r>
      <rPr>
        <vertAlign val="superscript"/>
        <sz val="11"/>
        <color theme="1"/>
        <rFont val="Arial"/>
        <family val="2"/>
      </rPr>
      <t>2</t>
    </r>
  </si>
  <si>
    <t>Mittlere monatliche Verdunstung der Aufbereitungsanlage (Liter)</t>
  </si>
  <si>
    <t>Differenz zwischen Waschwasseranfall und Verdunstung (Liter)</t>
  </si>
  <si>
    <t>Differenz</t>
  </si>
  <si>
    <t>Pegel Rückhaltetank</t>
  </si>
  <si>
    <t>Volumen Tank: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</si>
</sst>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2"/>
      <color theme="1"/>
      <name val="Arial"/>
      <family val="2"/>
    </font>
    <font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3F3F3F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Alignment="1">
      <alignment horizontal="left"/>
    </xf>
    <xf numFmtId="0" fontId="5" fillId="0" borderId="0" xfId="4" applyBorder="1" applyAlignment="1">
      <alignment horizontal="center"/>
    </xf>
    <xf numFmtId="14" fontId="5" fillId="0" borderId="0" xfId="4" applyNumberFormat="1" applyBorder="1" applyAlignment="1">
      <alignment horizontal="center"/>
    </xf>
    <xf numFmtId="0" fontId="1" fillId="0" borderId="0" xfId="0" applyFont="1" applyAlignment="1">
      <alignment textRotation="45"/>
    </xf>
    <xf numFmtId="0" fontId="7" fillId="0" borderId="0" xfId="0" applyFont="1" applyAlignment="1">
      <alignment textRotation="90"/>
    </xf>
    <xf numFmtId="0" fontId="0" fillId="0" borderId="0" xfId="0" applyAlignment="1">
      <alignment textRotation="90"/>
    </xf>
    <xf numFmtId="0" fontId="0" fillId="0" borderId="0" xfId="0" applyFill="1" applyAlignment="1">
      <alignment textRotation="45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3" fontId="2" fillId="2" borderId="1" xfId="1" applyNumberFormat="1" applyProtection="1">
      <protection locked="0"/>
    </xf>
    <xf numFmtId="0" fontId="2" fillId="2" borderId="1" xfId="1" applyProtection="1">
      <protection locked="0"/>
    </xf>
    <xf numFmtId="4" fontId="2" fillId="2" borderId="1" xfId="1" applyNumberFormat="1" applyProtection="1">
      <protection locked="0"/>
    </xf>
    <xf numFmtId="1" fontId="3" fillId="3" borderId="2" xfId="2" applyNumberFormat="1"/>
    <xf numFmtId="0" fontId="3" fillId="3" borderId="2" xfId="2"/>
    <xf numFmtId="0" fontId="3" fillId="4" borderId="0" xfId="2" applyFill="1" applyBorder="1" applyAlignment="1">
      <alignment horizontal="left"/>
    </xf>
    <xf numFmtId="3" fontId="3" fillId="0" borderId="4" xfId="2" applyNumberFormat="1" applyFill="1" applyBorder="1"/>
    <xf numFmtId="0" fontId="8" fillId="0" borderId="0" xfId="0" applyFont="1"/>
    <xf numFmtId="0" fontId="4" fillId="3" borderId="1" xfId="3"/>
    <xf numFmtId="3" fontId="3" fillId="3" borderId="2" xfId="2" applyNumberFormat="1"/>
    <xf numFmtId="3" fontId="0" fillId="0" borderId="0" xfId="0" applyNumberFormat="1"/>
    <xf numFmtId="164" fontId="10" fillId="3" borderId="5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1" fontId="12" fillId="0" borderId="4" xfId="0" applyNumberFormat="1" applyFont="1" applyFill="1" applyBorder="1"/>
    <xf numFmtId="1" fontId="0" fillId="0" borderId="0" xfId="0" applyNumberFormat="1" applyFill="1"/>
    <xf numFmtId="0" fontId="0" fillId="0" borderId="5" xfId="0" applyBorder="1" applyAlignment="1">
      <alignment vertical="center"/>
    </xf>
    <xf numFmtId="0" fontId="0" fillId="0" borderId="0" xfId="0" applyAlignment="1">
      <alignment vertical="center" textRotation="90"/>
    </xf>
    <xf numFmtId="165" fontId="3" fillId="5" borderId="5" xfId="2" applyNumberForma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4" xfId="0" applyNumberFormat="1" applyBorder="1"/>
    <xf numFmtId="164" fontId="13" fillId="0" borderId="5" xfId="0" applyNumberFormat="1" applyFont="1" applyFill="1" applyBorder="1" applyAlignment="1">
      <alignment vertical="center"/>
    </xf>
    <xf numFmtId="1" fontId="0" fillId="0" borderId="4" xfId="0" applyNumberFormat="1" applyBorder="1"/>
    <xf numFmtId="164" fontId="13" fillId="4" borderId="5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Fill="1"/>
    <xf numFmtId="1" fontId="8" fillId="0" borderId="4" xfId="0" applyNumberFormat="1" applyFont="1" applyBorder="1"/>
    <xf numFmtId="0" fontId="0" fillId="0" borderId="0" xfId="0" applyBorder="1"/>
    <xf numFmtId="0" fontId="8" fillId="0" borderId="0" xfId="0" applyFont="1" applyBorder="1"/>
    <xf numFmtId="0" fontId="8" fillId="0" borderId="3" xfId="0" applyFont="1" applyBorder="1"/>
    <xf numFmtId="3" fontId="10" fillId="0" borderId="3" xfId="2" applyNumberFormat="1" applyFont="1" applyFill="1" applyBorder="1"/>
    <xf numFmtId="0" fontId="13" fillId="0" borderId="3" xfId="0" applyFont="1" applyFill="1" applyBorder="1" applyAlignment="1"/>
    <xf numFmtId="0" fontId="0" fillId="0" borderId="3" xfId="0" applyBorder="1"/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5">
    <cellStyle name="Calcul" xfId="3" builtinId="22"/>
    <cellStyle name="Entrée" xfId="1" builtinId="20"/>
    <cellStyle name="Normal" xfId="0" builtinId="0"/>
    <cellStyle name="Sortie" xfId="2" builtinId="21"/>
    <cellStyle name="Texte explicatif" xfId="4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topLeftCell="A31" zoomScaleNormal="100" zoomScalePageLayoutView="110" workbookViewId="0">
      <selection activeCell="V50" sqref="A1:V50"/>
    </sheetView>
  </sheetViews>
  <sheetFormatPr baseColWidth="10" defaultRowHeight="12.75" x14ac:dyDescent="0.2"/>
  <cols>
    <col min="1" max="16384" width="11.42578125" style="1"/>
  </cols>
  <sheetData>
    <row r="1" spans="1:22" ht="15" x14ac:dyDescent="0.25">
      <c r="A1"/>
      <c r="B1" s="3"/>
      <c r="C1" s="3"/>
      <c r="D1"/>
      <c r="E1"/>
      <c r="F1"/>
      <c r="G1"/>
      <c r="H1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  <c r="V1"/>
    </row>
    <row r="2" spans="1:22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7"/>
      <c r="V2" s="47"/>
    </row>
    <row r="3" spans="1:22" ht="15" x14ac:dyDescent="0.25">
      <c r="A3"/>
      <c r="B3" s="3"/>
      <c r="C3" s="3"/>
      <c r="D3"/>
      <c r="E3"/>
      <c r="F3"/>
      <c r="G3"/>
      <c r="H3"/>
      <c r="I3" s="4"/>
      <c r="J3" s="4"/>
      <c r="K3" s="4"/>
      <c r="L3" s="4"/>
      <c r="M3" s="4"/>
      <c r="N3" s="4"/>
      <c r="O3" s="4"/>
      <c r="P3" s="4"/>
      <c r="Q3" s="4"/>
      <c r="R3" s="4"/>
      <c r="S3" s="5"/>
      <c r="T3" s="4"/>
      <c r="U3" s="4"/>
      <c r="V3"/>
    </row>
    <row r="4" spans="1:22" ht="15" x14ac:dyDescent="0.25">
      <c r="A4" t="s">
        <v>1</v>
      </c>
      <c r="B4" s="3"/>
      <c r="C4" s="3"/>
      <c r="D4"/>
      <c r="E4"/>
      <c r="F4"/>
      <c r="G4"/>
      <c r="H4"/>
      <c r="I4" s="4"/>
      <c r="J4" s="4"/>
      <c r="K4" s="4"/>
      <c r="L4" s="4"/>
      <c r="M4" s="4"/>
      <c r="N4" s="4"/>
      <c r="O4" s="4"/>
      <c r="P4" s="4"/>
      <c r="Q4" s="4"/>
      <c r="R4" s="4"/>
      <c r="S4" s="5"/>
      <c r="T4" s="4"/>
      <c r="U4" s="4"/>
      <c r="V4"/>
    </row>
    <row r="5" spans="1:22" ht="15" x14ac:dyDescent="0.25">
      <c r="A5" t="s">
        <v>2</v>
      </c>
      <c r="B5" s="3"/>
      <c r="C5" s="3"/>
      <c r="D5"/>
      <c r="E5"/>
      <c r="F5"/>
      <c r="G5"/>
      <c r="H5"/>
      <c r="I5" s="4"/>
      <c r="J5" s="4"/>
      <c r="K5" s="4"/>
      <c r="L5" s="4"/>
      <c r="M5" s="4"/>
      <c r="N5" s="4"/>
      <c r="O5" s="4"/>
      <c r="P5" s="4"/>
      <c r="Q5" s="4"/>
      <c r="R5" s="4"/>
      <c r="S5" s="5"/>
      <c r="T5" s="4"/>
      <c r="U5" s="4"/>
      <c r="V5"/>
    </row>
    <row r="6" spans="1:22" ht="15" x14ac:dyDescent="0.25">
      <c r="A6" t="s">
        <v>3</v>
      </c>
      <c r="B6" s="3"/>
      <c r="C6" s="3"/>
      <c r="D6"/>
      <c r="E6"/>
      <c r="F6"/>
      <c r="G6"/>
      <c r="H6"/>
      <c r="I6" s="4"/>
      <c r="J6" s="4"/>
      <c r="K6" s="4"/>
      <c r="L6" s="4"/>
      <c r="M6" s="4"/>
      <c r="N6" s="4"/>
      <c r="O6" s="4"/>
      <c r="P6" s="4"/>
      <c r="Q6" s="4"/>
      <c r="R6" s="4"/>
      <c r="S6" s="5"/>
      <c r="T6" s="4"/>
      <c r="U6" s="4"/>
      <c r="V6"/>
    </row>
    <row r="7" spans="1:22" ht="15" x14ac:dyDescent="0.25">
      <c r="A7" t="s">
        <v>4</v>
      </c>
      <c r="B7" s="3"/>
      <c r="C7" s="3"/>
      <c r="D7"/>
      <c r="E7"/>
      <c r="F7"/>
      <c r="G7"/>
      <c r="H7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4"/>
      <c r="U7" s="4"/>
      <c r="V7"/>
    </row>
    <row r="8" spans="1:22" ht="81.75" x14ac:dyDescent="0.25">
      <c r="A8"/>
      <c r="B8"/>
      <c r="C8"/>
      <c r="D8" s="6" t="s">
        <v>5</v>
      </c>
      <c r="E8"/>
      <c r="F8" s="7" t="s">
        <v>6</v>
      </c>
      <c r="G8" s="8" t="s">
        <v>7</v>
      </c>
      <c r="H8" s="8" t="s">
        <v>8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14</v>
      </c>
      <c r="O8" s="7" t="s">
        <v>15</v>
      </c>
      <c r="P8" s="8"/>
      <c r="Q8" s="9" t="s">
        <v>16</v>
      </c>
      <c r="R8" s="8"/>
      <c r="S8" s="8" t="s">
        <v>17</v>
      </c>
      <c r="T8" s="8" t="s">
        <v>18</v>
      </c>
      <c r="U8"/>
      <c r="V8"/>
    </row>
    <row r="9" spans="1:22" ht="15" x14ac:dyDescent="0.25">
      <c r="A9"/>
      <c r="B9"/>
      <c r="C9" s="10"/>
      <c r="D9" t="s">
        <v>19</v>
      </c>
      <c r="E9"/>
      <c r="F9" t="s">
        <v>20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ht="15" x14ac:dyDescent="0.25">
      <c r="A10"/>
      <c r="B10" s="11" t="s">
        <v>21</v>
      </c>
      <c r="C10"/>
      <c r="D10" s="12">
        <v>250</v>
      </c>
      <c r="E10"/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/>
      <c r="Q10" s="14">
        <v>1</v>
      </c>
      <c r="R10"/>
      <c r="S10" s="15">
        <f>SUM(F10:O10)</f>
        <v>0</v>
      </c>
      <c r="T10" s="16">
        <f t="shared" ref="T10:T18" si="0">S10*Q10</f>
        <v>0</v>
      </c>
      <c r="U10"/>
      <c r="V10"/>
    </row>
    <row r="11" spans="1:22" ht="15" x14ac:dyDescent="0.25">
      <c r="A11"/>
      <c r="B11" s="11" t="s">
        <v>22</v>
      </c>
      <c r="C11"/>
      <c r="D11" s="12">
        <v>250</v>
      </c>
      <c r="E11"/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/>
      <c r="Q11" s="14">
        <v>1</v>
      </c>
      <c r="R11"/>
      <c r="S11" s="15">
        <f>SUM(F11:O11)</f>
        <v>0</v>
      </c>
      <c r="T11" s="16">
        <f t="shared" si="0"/>
        <v>0</v>
      </c>
      <c r="U11"/>
      <c r="V11"/>
    </row>
    <row r="12" spans="1:22" ht="15" x14ac:dyDescent="0.25">
      <c r="A12"/>
      <c r="B12" s="11" t="s">
        <v>23</v>
      </c>
      <c r="C12"/>
      <c r="D12" s="12">
        <v>250</v>
      </c>
      <c r="E12"/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/>
      <c r="Q12" s="14">
        <v>1</v>
      </c>
      <c r="R12"/>
      <c r="S12" s="15">
        <f t="shared" ref="S12:S18" si="1">SUM(F12:O12)</f>
        <v>0</v>
      </c>
      <c r="T12" s="16">
        <f t="shared" si="0"/>
        <v>0</v>
      </c>
      <c r="U12"/>
      <c r="V12"/>
    </row>
    <row r="13" spans="1:22" ht="15" x14ac:dyDescent="0.25">
      <c r="A13"/>
      <c r="B13" s="11" t="s">
        <v>24</v>
      </c>
      <c r="C13"/>
      <c r="D13" s="12">
        <v>250</v>
      </c>
      <c r="E13"/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/>
      <c r="Q13" s="14">
        <v>1</v>
      </c>
      <c r="R13"/>
      <c r="S13" s="15">
        <f t="shared" si="1"/>
        <v>0</v>
      </c>
      <c r="T13" s="16">
        <f t="shared" si="0"/>
        <v>0</v>
      </c>
      <c r="U13"/>
      <c r="V13"/>
    </row>
    <row r="14" spans="1:22" ht="15" x14ac:dyDescent="0.25">
      <c r="A14"/>
      <c r="B14" s="11" t="s">
        <v>25</v>
      </c>
      <c r="C14"/>
      <c r="D14" s="12">
        <v>250</v>
      </c>
      <c r="E14"/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/>
      <c r="Q14" s="14">
        <v>1</v>
      </c>
      <c r="R14"/>
      <c r="S14" s="15">
        <f t="shared" si="1"/>
        <v>0</v>
      </c>
      <c r="T14" s="16">
        <f t="shared" si="0"/>
        <v>0</v>
      </c>
      <c r="U14"/>
      <c r="V14"/>
    </row>
    <row r="15" spans="1:22" ht="15" x14ac:dyDescent="0.25">
      <c r="A15"/>
      <c r="B15" s="11" t="s">
        <v>26</v>
      </c>
      <c r="C15"/>
      <c r="D15" s="12">
        <v>250</v>
      </c>
      <c r="E15"/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/>
      <c r="Q15" s="14">
        <v>1</v>
      </c>
      <c r="R15"/>
      <c r="S15" s="15">
        <f t="shared" si="1"/>
        <v>0</v>
      </c>
      <c r="T15" s="16">
        <f t="shared" si="0"/>
        <v>0</v>
      </c>
      <c r="U15"/>
      <c r="V15"/>
    </row>
    <row r="16" spans="1:22" ht="15" x14ac:dyDescent="0.25">
      <c r="A16"/>
      <c r="B16" s="11" t="s">
        <v>27</v>
      </c>
      <c r="C16"/>
      <c r="D16" s="12">
        <v>250</v>
      </c>
      <c r="E16"/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/>
      <c r="Q16" s="14">
        <v>1</v>
      </c>
      <c r="R16"/>
      <c r="S16" s="15">
        <f t="shared" si="1"/>
        <v>0</v>
      </c>
      <c r="T16" s="16">
        <f t="shared" si="0"/>
        <v>0</v>
      </c>
      <c r="U16"/>
      <c r="V16"/>
    </row>
    <row r="17" spans="1:22" ht="15" x14ac:dyDescent="0.25">
      <c r="A17"/>
      <c r="B17" s="11" t="s">
        <v>28</v>
      </c>
      <c r="C17"/>
      <c r="D17" s="12">
        <v>250</v>
      </c>
      <c r="E17"/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/>
      <c r="Q17" s="14">
        <v>1</v>
      </c>
      <c r="R17"/>
      <c r="S17" s="15">
        <f t="shared" si="1"/>
        <v>0</v>
      </c>
      <c r="T17" s="16">
        <f t="shared" si="0"/>
        <v>0</v>
      </c>
      <c r="U17"/>
      <c r="V17"/>
    </row>
    <row r="18" spans="1:22" ht="15" x14ac:dyDescent="0.25">
      <c r="A18"/>
      <c r="B18" s="11" t="s">
        <v>29</v>
      </c>
      <c r="C18"/>
      <c r="D18" s="12">
        <v>250</v>
      </c>
      <c r="E18"/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/>
      <c r="Q18" s="14">
        <v>1</v>
      </c>
      <c r="R18"/>
      <c r="S18" s="15">
        <f t="shared" si="1"/>
        <v>0</v>
      </c>
      <c r="T18" s="16">
        <f t="shared" si="0"/>
        <v>0</v>
      </c>
      <c r="U18"/>
      <c r="V18"/>
    </row>
    <row r="19" spans="1:22" ht="15" x14ac:dyDescent="0.25">
      <c r="A19"/>
      <c r="B19" s="3"/>
      <c r="C19"/>
      <c r="D19" s="3"/>
      <c r="E19"/>
      <c r="F19"/>
      <c r="G19"/>
      <c r="H19"/>
      <c r="I19"/>
      <c r="J19" s="3"/>
      <c r="K19" s="3"/>
      <c r="L19" s="3"/>
      <c r="M19"/>
      <c r="N19"/>
      <c r="O19"/>
      <c r="P19"/>
      <c r="Q19"/>
      <c r="R19"/>
      <c r="S19"/>
      <c r="T19"/>
      <c r="U19"/>
      <c r="V19"/>
    </row>
    <row r="20" spans="1:22" ht="15" x14ac:dyDescent="0.25">
      <c r="A20"/>
      <c r="B20" s="3"/>
      <c r="C20" s="17"/>
      <c r="D20" s="18">
        <f>AVERAGE(D10:D18)</f>
        <v>250</v>
      </c>
      <c r="E20" t="s">
        <v>30</v>
      </c>
      <c r="F20" s="16">
        <f t="shared" ref="F20:O20" si="2">SUM(F10:F18)</f>
        <v>0</v>
      </c>
      <c r="G20" s="16">
        <f t="shared" si="2"/>
        <v>0</v>
      </c>
      <c r="H20" s="16">
        <f t="shared" si="2"/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  <c r="L20" s="16">
        <f t="shared" si="2"/>
        <v>0</v>
      </c>
      <c r="M20" s="16">
        <f t="shared" si="2"/>
        <v>0</v>
      </c>
      <c r="N20" s="16">
        <f t="shared" si="2"/>
        <v>0</v>
      </c>
      <c r="O20" s="16">
        <f t="shared" si="2"/>
        <v>0</v>
      </c>
      <c r="P20"/>
      <c r="Q20"/>
      <c r="R20"/>
      <c r="S20" s="15">
        <f>SUM(S10:S18)</f>
        <v>0</v>
      </c>
      <c r="T20" s="16">
        <f>SUM(T10:T18)</f>
        <v>0</v>
      </c>
      <c r="U20"/>
      <c r="V20"/>
    </row>
    <row r="21" spans="1:22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27.75" x14ac:dyDescent="0.4">
      <c r="A22" s="46" t="s">
        <v>31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/>
      <c r="V22"/>
    </row>
    <row r="23" spans="1:22" ht="15" x14ac:dyDescent="0.25">
      <c r="A23"/>
      <c r="B23" s="3"/>
      <c r="C23" s="3"/>
      <c r="D23" s="19"/>
      <c r="E23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/>
      <c r="Q23"/>
      <c r="R23"/>
      <c r="S23" s="19"/>
      <c r="T23" s="19"/>
      <c r="U23"/>
      <c r="V23"/>
    </row>
    <row r="24" spans="1:22" ht="15" x14ac:dyDescent="0.25">
      <c r="A24" t="s">
        <v>32</v>
      </c>
      <c r="B24" s="3"/>
      <c r="C24" s="3"/>
      <c r="D24" s="19"/>
      <c r="E24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/>
      <c r="Q24"/>
      <c r="R24"/>
      <c r="S24" s="19"/>
      <c r="T24"/>
      <c r="U24"/>
      <c r="V24"/>
    </row>
    <row r="25" spans="1:22" ht="15" x14ac:dyDescent="0.25">
      <c r="A25"/>
      <c r="B25" s="3" t="str">
        <f t="shared" ref="B25:B33" si="3">B10</f>
        <v>Gerste o.ä.</v>
      </c>
      <c r="C25" s="3"/>
      <c r="D25" s="20"/>
      <c r="E25"/>
      <c r="F25" s="20">
        <f t="shared" ref="F25:O33" si="4">F10*$Q10*$D10</f>
        <v>0</v>
      </c>
      <c r="G25" s="20">
        <f t="shared" si="4"/>
        <v>0</v>
      </c>
      <c r="H25" s="20">
        <f t="shared" si="4"/>
        <v>0</v>
      </c>
      <c r="I25" s="20">
        <f t="shared" si="4"/>
        <v>0</v>
      </c>
      <c r="J25" s="20">
        <f t="shared" si="4"/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/>
      <c r="Q25"/>
      <c r="R25"/>
      <c r="S25" s="19"/>
      <c r="T25"/>
      <c r="U25"/>
      <c r="V25"/>
    </row>
    <row r="26" spans="1:22" ht="15" x14ac:dyDescent="0.25">
      <c r="A26"/>
      <c r="B26" s="3" t="str">
        <f t="shared" si="3"/>
        <v>Weizen o.ä.</v>
      </c>
      <c r="C26" s="3"/>
      <c r="D26" s="20"/>
      <c r="E26"/>
      <c r="F26" s="20">
        <f t="shared" si="4"/>
        <v>0</v>
      </c>
      <c r="G26" s="20">
        <f t="shared" si="4"/>
        <v>0</v>
      </c>
      <c r="H26" s="20">
        <f t="shared" si="4"/>
        <v>0</v>
      </c>
      <c r="I26" s="20">
        <f t="shared" si="4"/>
        <v>0</v>
      </c>
      <c r="J26" s="20">
        <f t="shared" si="4"/>
        <v>0</v>
      </c>
      <c r="K26" s="20">
        <f t="shared" si="4"/>
        <v>0</v>
      </c>
      <c r="L26" s="20">
        <f t="shared" si="4"/>
        <v>0</v>
      </c>
      <c r="M26" s="20">
        <f t="shared" si="4"/>
        <v>0</v>
      </c>
      <c r="N26" s="20">
        <f t="shared" si="4"/>
        <v>0</v>
      </c>
      <c r="O26" s="20">
        <f t="shared" si="4"/>
        <v>0</v>
      </c>
      <c r="P26"/>
      <c r="Q26"/>
      <c r="R26"/>
      <c r="S26" s="19"/>
      <c r="T26"/>
      <c r="U26"/>
      <c r="V26"/>
    </row>
    <row r="27" spans="1:22" ht="15" x14ac:dyDescent="0.25">
      <c r="A27"/>
      <c r="B27" s="3" t="str">
        <f t="shared" si="3"/>
        <v>Mais</v>
      </c>
      <c r="C27" s="3"/>
      <c r="D27" s="20"/>
      <c r="E27"/>
      <c r="F27" s="20">
        <f t="shared" si="4"/>
        <v>0</v>
      </c>
      <c r="G27" s="20">
        <f t="shared" si="4"/>
        <v>0</v>
      </c>
      <c r="H27" s="20">
        <f t="shared" si="4"/>
        <v>0</v>
      </c>
      <c r="I27" s="20">
        <f t="shared" si="4"/>
        <v>0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0</v>
      </c>
      <c r="N27" s="20">
        <f t="shared" si="4"/>
        <v>0</v>
      </c>
      <c r="O27" s="20">
        <f t="shared" si="4"/>
        <v>0</v>
      </c>
      <c r="P27"/>
      <c r="Q27"/>
      <c r="R27"/>
      <c r="S27" s="19"/>
      <c r="T27"/>
      <c r="U27"/>
      <c r="V27"/>
    </row>
    <row r="28" spans="1:22" ht="15" x14ac:dyDescent="0.25">
      <c r="A28"/>
      <c r="B28" s="3" t="str">
        <f t="shared" si="3"/>
        <v>Rüben</v>
      </c>
      <c r="C28" s="3"/>
      <c r="D28" s="20"/>
      <c r="E28"/>
      <c r="F28" s="20">
        <f t="shared" si="4"/>
        <v>0</v>
      </c>
      <c r="G28" s="20">
        <f t="shared" si="4"/>
        <v>0</v>
      </c>
      <c r="H28" s="20">
        <f t="shared" si="4"/>
        <v>0</v>
      </c>
      <c r="I28" s="20">
        <f t="shared" si="4"/>
        <v>0</v>
      </c>
      <c r="J28" s="20">
        <f t="shared" si="4"/>
        <v>0</v>
      </c>
      <c r="K28" s="20">
        <f t="shared" si="4"/>
        <v>0</v>
      </c>
      <c r="L28" s="20">
        <f t="shared" si="4"/>
        <v>0</v>
      </c>
      <c r="M28" s="20">
        <f t="shared" si="4"/>
        <v>0</v>
      </c>
      <c r="N28" s="20">
        <f t="shared" si="4"/>
        <v>0</v>
      </c>
      <c r="O28" s="20">
        <f t="shared" si="4"/>
        <v>0</v>
      </c>
      <c r="P28"/>
      <c r="Q28"/>
      <c r="R28"/>
      <c r="S28" s="19"/>
      <c r="T28"/>
      <c r="U28"/>
      <c r="V28"/>
    </row>
    <row r="29" spans="1:22" ht="15" x14ac:dyDescent="0.25">
      <c r="A29"/>
      <c r="B29" s="3" t="str">
        <f t="shared" si="3"/>
        <v>Kartoffeln</v>
      </c>
      <c r="C29" s="3"/>
      <c r="D29" s="20"/>
      <c r="E29"/>
      <c r="F29" s="20">
        <f t="shared" si="4"/>
        <v>0</v>
      </c>
      <c r="G29" s="20">
        <f t="shared" si="4"/>
        <v>0</v>
      </c>
      <c r="H29" s="20">
        <f t="shared" si="4"/>
        <v>0</v>
      </c>
      <c r="I29" s="20">
        <f t="shared" si="4"/>
        <v>0</v>
      </c>
      <c r="J29" s="20">
        <f t="shared" si="4"/>
        <v>0</v>
      </c>
      <c r="K29" s="20">
        <f t="shared" si="4"/>
        <v>0</v>
      </c>
      <c r="L29" s="20">
        <f t="shared" si="4"/>
        <v>0</v>
      </c>
      <c r="M29" s="20">
        <f t="shared" si="4"/>
        <v>0</v>
      </c>
      <c r="N29" s="20">
        <f t="shared" si="4"/>
        <v>0</v>
      </c>
      <c r="O29" s="20">
        <f t="shared" si="4"/>
        <v>0</v>
      </c>
      <c r="P29"/>
      <c r="Q29"/>
      <c r="R29"/>
      <c r="S29" s="19"/>
      <c r="T29"/>
      <c r="U29"/>
      <c r="V29"/>
    </row>
    <row r="30" spans="1:22" ht="15" x14ac:dyDescent="0.25">
      <c r="A30"/>
      <c r="B30" s="3" t="str">
        <f t="shared" si="3"/>
        <v>Raps</v>
      </c>
      <c r="C30" s="3"/>
      <c r="D30" s="20"/>
      <c r="E30"/>
      <c r="F30" s="20">
        <f t="shared" si="4"/>
        <v>0</v>
      </c>
      <c r="G30" s="20">
        <f t="shared" si="4"/>
        <v>0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20">
        <f t="shared" si="4"/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/>
      <c r="Q30"/>
      <c r="R30"/>
      <c r="S30" s="19"/>
      <c r="T30"/>
      <c r="U30"/>
      <c r="V30"/>
    </row>
    <row r="31" spans="1:22" ht="15" x14ac:dyDescent="0.25">
      <c r="A31"/>
      <c r="B31" s="3" t="str">
        <f t="shared" si="3"/>
        <v>Obst, Reben</v>
      </c>
      <c r="C31" s="3"/>
      <c r="D31" s="20"/>
      <c r="E31"/>
      <c r="F31" s="20">
        <f t="shared" si="4"/>
        <v>0</v>
      </c>
      <c r="G31" s="20">
        <f t="shared" si="4"/>
        <v>0</v>
      </c>
      <c r="H31" s="20">
        <f t="shared" si="4"/>
        <v>0</v>
      </c>
      <c r="I31" s="20">
        <f t="shared" si="4"/>
        <v>0</v>
      </c>
      <c r="J31" s="20">
        <f t="shared" si="4"/>
        <v>0</v>
      </c>
      <c r="K31" s="20">
        <f t="shared" si="4"/>
        <v>0</v>
      </c>
      <c r="L31" s="20">
        <f t="shared" si="4"/>
        <v>0</v>
      </c>
      <c r="M31" s="20">
        <f t="shared" si="4"/>
        <v>0</v>
      </c>
      <c r="N31" s="20">
        <f t="shared" si="4"/>
        <v>0</v>
      </c>
      <c r="O31" s="20">
        <f t="shared" si="4"/>
        <v>0</v>
      </c>
      <c r="P31"/>
      <c r="Q31"/>
      <c r="R31"/>
      <c r="S31" s="19"/>
      <c r="T31"/>
      <c r="U31"/>
      <c r="V31"/>
    </row>
    <row r="32" spans="1:22" ht="15" x14ac:dyDescent="0.25">
      <c r="A32"/>
      <c r="B32" s="3" t="str">
        <f t="shared" si="3"/>
        <v>Gemüsebau</v>
      </c>
      <c r="C32" s="3"/>
      <c r="D32" s="20"/>
      <c r="E32"/>
      <c r="F32" s="20">
        <f t="shared" si="4"/>
        <v>0</v>
      </c>
      <c r="G32" s="20">
        <f t="shared" si="4"/>
        <v>0</v>
      </c>
      <c r="H32" s="20">
        <f t="shared" si="4"/>
        <v>0</v>
      </c>
      <c r="I32" s="20">
        <f t="shared" si="4"/>
        <v>0</v>
      </c>
      <c r="J32" s="20">
        <f t="shared" si="4"/>
        <v>0</v>
      </c>
      <c r="K32" s="20">
        <f t="shared" si="4"/>
        <v>0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0">
        <f t="shared" si="4"/>
        <v>0</v>
      </c>
      <c r="P32"/>
      <c r="Q32"/>
      <c r="R32"/>
      <c r="S32" s="19"/>
      <c r="T32"/>
      <c r="U32"/>
      <c r="V32"/>
    </row>
    <row r="33" spans="1:22" ht="15" x14ac:dyDescent="0.25">
      <c r="A33"/>
      <c r="B33" s="3" t="str">
        <f t="shared" si="3"/>
        <v>Anderes</v>
      </c>
      <c r="C33" s="3"/>
      <c r="D33" s="20"/>
      <c r="E33"/>
      <c r="F33" s="20">
        <f t="shared" si="4"/>
        <v>0</v>
      </c>
      <c r="G33" s="20">
        <f t="shared" si="4"/>
        <v>0</v>
      </c>
      <c r="H33" s="20">
        <f t="shared" si="4"/>
        <v>0</v>
      </c>
      <c r="I33" s="20">
        <f t="shared" si="4"/>
        <v>0</v>
      </c>
      <c r="J33" s="20">
        <f t="shared" si="4"/>
        <v>0</v>
      </c>
      <c r="K33" s="20">
        <f t="shared" si="4"/>
        <v>0</v>
      </c>
      <c r="L33" s="20">
        <f t="shared" si="4"/>
        <v>0</v>
      </c>
      <c r="M33" s="20">
        <f t="shared" si="4"/>
        <v>0</v>
      </c>
      <c r="N33" s="20">
        <f t="shared" si="4"/>
        <v>0</v>
      </c>
      <c r="O33" s="20">
        <f t="shared" si="4"/>
        <v>0</v>
      </c>
      <c r="P33"/>
      <c r="Q33"/>
      <c r="R33"/>
      <c r="S33" s="19"/>
      <c r="T33"/>
      <c r="U33"/>
      <c r="V33"/>
    </row>
    <row r="34" spans="1:22" ht="15.75" thickBot="1" x14ac:dyDescent="0.3">
      <c r="A34"/>
      <c r="B34" s="3"/>
      <c r="C34" s="3"/>
      <c r="D34" s="19"/>
      <c r="E34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/>
      <c r="Q34"/>
      <c r="R34"/>
      <c r="S34" s="19"/>
      <c r="T34"/>
      <c r="U34"/>
      <c r="V34"/>
    </row>
    <row r="35" spans="1:22" ht="17.25" thickBot="1" x14ac:dyDescent="0.3">
      <c r="A35"/>
      <c r="B35" s="10"/>
      <c r="C35" s="10"/>
      <c r="D35"/>
      <c r="E35"/>
      <c r="F35" s="21">
        <f t="shared" ref="F35:O35" si="5">SUM(F25:F33)</f>
        <v>0</v>
      </c>
      <c r="G35" s="21">
        <f t="shared" si="5"/>
        <v>0</v>
      </c>
      <c r="H35" s="21">
        <f t="shared" si="5"/>
        <v>0</v>
      </c>
      <c r="I35" s="21">
        <f t="shared" si="5"/>
        <v>0</v>
      </c>
      <c r="J35" s="21">
        <f t="shared" si="5"/>
        <v>0</v>
      </c>
      <c r="K35" s="21">
        <f t="shared" si="5"/>
        <v>0</v>
      </c>
      <c r="L35" s="21">
        <f t="shared" si="5"/>
        <v>0</v>
      </c>
      <c r="M35" s="21">
        <f t="shared" si="5"/>
        <v>0</v>
      </c>
      <c r="N35" s="21">
        <f t="shared" si="5"/>
        <v>0</v>
      </c>
      <c r="O35" s="21">
        <f t="shared" si="5"/>
        <v>0</v>
      </c>
      <c r="P35" s="22"/>
      <c r="Q35" s="22"/>
      <c r="R35" s="22"/>
      <c r="S35" s="23">
        <f>ROUNDUP(SUM(D35:O35),-1)/1000</f>
        <v>0</v>
      </c>
      <c r="T35" s="24" t="s">
        <v>33</v>
      </c>
      <c r="U35"/>
      <c r="V35"/>
    </row>
    <row r="36" spans="1:22" ht="15" x14ac:dyDescent="0.25">
      <c r="A36"/>
      <c r="B36" s="3"/>
      <c r="C36" s="3"/>
      <c r="D36" s="19"/>
      <c r="E36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/>
      <c r="Q36"/>
      <c r="R36"/>
      <c r="S36" s="25"/>
      <c r="T36" s="24"/>
      <c r="U36"/>
      <c r="V36"/>
    </row>
    <row r="37" spans="1:22" ht="18" thickBot="1" x14ac:dyDescent="0.3">
      <c r="A37" t="s">
        <v>34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 s="24"/>
      <c r="T37" s="24"/>
      <c r="U37"/>
      <c r="V37"/>
    </row>
    <row r="38" spans="1:22" ht="17.25" thickBot="1" x14ac:dyDescent="0.3">
      <c r="A38"/>
      <c r="B38"/>
      <c r="C38"/>
      <c r="D38" s="26"/>
      <c r="E38"/>
      <c r="F38" s="27">
        <v>5</v>
      </c>
      <c r="G38" s="27">
        <v>25</v>
      </c>
      <c r="H38" s="27">
        <v>50</v>
      </c>
      <c r="I38" s="27">
        <v>75</v>
      </c>
      <c r="J38" s="27">
        <v>85</v>
      </c>
      <c r="K38" s="27">
        <v>95</v>
      </c>
      <c r="L38" s="27">
        <v>80</v>
      </c>
      <c r="M38" s="27">
        <v>50</v>
      </c>
      <c r="N38" s="27">
        <v>25</v>
      </c>
      <c r="O38" s="27">
        <v>10</v>
      </c>
      <c r="P38" s="28"/>
      <c r="Q38" s="28"/>
      <c r="R38" s="28"/>
      <c r="S38" s="29">
        <f>SUM(D38:O38)/1000</f>
        <v>0.5</v>
      </c>
      <c r="T38" s="24" t="s">
        <v>35</v>
      </c>
      <c r="U38"/>
      <c r="V38"/>
    </row>
    <row r="39" spans="1:22" ht="15.75" thickBo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 s="30"/>
      <c r="T39" s="24"/>
      <c r="U39"/>
      <c r="V39"/>
    </row>
    <row r="40" spans="1:22" ht="17.25" thickBot="1" x14ac:dyDescent="0.3">
      <c r="A40"/>
      <c r="B40"/>
      <c r="C40"/>
      <c r="D40" s="19"/>
      <c r="E40" s="19"/>
      <c r="F40" s="19"/>
      <c r="G40"/>
      <c r="H40" s="19"/>
      <c r="I40" s="19"/>
      <c r="J40"/>
      <c r="K40"/>
      <c r="L40"/>
      <c r="M40" s="19" t="s">
        <v>36</v>
      </c>
      <c r="N40"/>
      <c r="O40"/>
      <c r="P40"/>
      <c r="Q40"/>
      <c r="R40"/>
      <c r="S40" s="31">
        <f>ROUNDUP(S35*1.25/S38,0)</f>
        <v>0</v>
      </c>
      <c r="T40" s="32" t="s">
        <v>37</v>
      </c>
      <c r="U40"/>
      <c r="V40"/>
    </row>
    <row r="41" spans="1:22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 s="30"/>
      <c r="T41" s="24"/>
      <c r="U41"/>
      <c r="V41"/>
    </row>
    <row r="42" spans="1:22" ht="15.75" thickBot="1" x14ac:dyDescent="0.3">
      <c r="A42" t="s">
        <v>38</v>
      </c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 s="30"/>
      <c r="T42" s="24"/>
      <c r="U42"/>
      <c r="V42"/>
    </row>
    <row r="43" spans="1:22" ht="17.25" thickBot="1" x14ac:dyDescent="0.3">
      <c r="A43"/>
      <c r="B43"/>
      <c r="C43"/>
      <c r="D43" s="22"/>
      <c r="E43"/>
      <c r="F43" s="33">
        <f t="shared" ref="F43:O43" si="6">F38*$S$40</f>
        <v>0</v>
      </c>
      <c r="G43" s="33">
        <f t="shared" si="6"/>
        <v>0</v>
      </c>
      <c r="H43" s="33">
        <f t="shared" si="6"/>
        <v>0</v>
      </c>
      <c r="I43" s="33">
        <f t="shared" si="6"/>
        <v>0</v>
      </c>
      <c r="J43" s="33">
        <f t="shared" si="6"/>
        <v>0</v>
      </c>
      <c r="K43" s="33">
        <f t="shared" si="6"/>
        <v>0</v>
      </c>
      <c r="L43" s="33">
        <f t="shared" si="6"/>
        <v>0</v>
      </c>
      <c r="M43" s="33">
        <f t="shared" si="6"/>
        <v>0</v>
      </c>
      <c r="N43" s="33">
        <f t="shared" si="6"/>
        <v>0</v>
      </c>
      <c r="O43" s="33">
        <f t="shared" si="6"/>
        <v>0</v>
      </c>
      <c r="P43"/>
      <c r="Q43"/>
      <c r="R43"/>
      <c r="S43" s="34">
        <f>ROUND(SUM(D43:O43),-1)/1000</f>
        <v>0</v>
      </c>
      <c r="T43" s="24" t="s">
        <v>33</v>
      </c>
      <c r="U43"/>
      <c r="V43"/>
    </row>
    <row r="44" spans="1:22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 s="30"/>
      <c r="T44" s="24"/>
      <c r="U44"/>
      <c r="V44"/>
    </row>
    <row r="45" spans="1:22" ht="15.75" thickBot="1" x14ac:dyDescent="0.3">
      <c r="A45" t="s">
        <v>39</v>
      </c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 s="24"/>
      <c r="T45" s="24"/>
      <c r="U45"/>
      <c r="V45"/>
    </row>
    <row r="46" spans="1:22" ht="17.25" thickBot="1" x14ac:dyDescent="0.3">
      <c r="A46"/>
      <c r="B46" s="19" t="s">
        <v>40</v>
      </c>
      <c r="C46" s="19"/>
      <c r="D46" s="26"/>
      <c r="E46"/>
      <c r="F46" s="35">
        <f t="shared" ref="F46:O46" si="7">F43-F35</f>
        <v>0</v>
      </c>
      <c r="G46" s="35">
        <f t="shared" si="7"/>
        <v>0</v>
      </c>
      <c r="H46" s="35">
        <f t="shared" si="7"/>
        <v>0</v>
      </c>
      <c r="I46" s="35">
        <f t="shared" si="7"/>
        <v>0</v>
      </c>
      <c r="J46" s="35">
        <f t="shared" si="7"/>
        <v>0</v>
      </c>
      <c r="K46" s="35">
        <f t="shared" si="7"/>
        <v>0</v>
      </c>
      <c r="L46" s="35">
        <f t="shared" si="7"/>
        <v>0</v>
      </c>
      <c r="M46" s="35">
        <f t="shared" si="7"/>
        <v>0</v>
      </c>
      <c r="N46" s="35">
        <f t="shared" si="7"/>
        <v>0</v>
      </c>
      <c r="O46" s="35">
        <f t="shared" si="7"/>
        <v>0</v>
      </c>
      <c r="P46" s="26"/>
      <c r="Q46" s="26"/>
      <c r="R46" s="26"/>
      <c r="S46" s="36">
        <f>ROUND(SUM(D46:O46),-1)/1000</f>
        <v>0</v>
      </c>
      <c r="T46" s="24" t="s">
        <v>33</v>
      </c>
      <c r="U46"/>
      <c r="V46"/>
    </row>
    <row r="47" spans="1:22" ht="15.75" thickBo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 s="37"/>
      <c r="T47" s="24"/>
      <c r="U47"/>
      <c r="V47"/>
    </row>
    <row r="48" spans="1:22" ht="17.25" thickBot="1" x14ac:dyDescent="0.3">
      <c r="A48"/>
      <c r="B48" s="38" t="s">
        <v>41</v>
      </c>
      <c r="C48" s="19"/>
      <c r="D48"/>
      <c r="E48"/>
      <c r="F48" s="39">
        <f>IF(O49=0,IF(F46&gt;0,0,F46),IF(O49+F46&gt;0,0,O49+F46))</f>
        <v>0</v>
      </c>
      <c r="G48" s="39">
        <f t="shared" ref="G48:N48" si="8">IF(F48=0,IF(G46&gt;0,0,G46),IF(F48+G46&gt;0,0,F48+G46))</f>
        <v>0</v>
      </c>
      <c r="H48" s="39">
        <f t="shared" si="8"/>
        <v>0</v>
      </c>
      <c r="I48" s="39">
        <f t="shared" si="8"/>
        <v>0</v>
      </c>
      <c r="J48" s="39">
        <f t="shared" si="8"/>
        <v>0</v>
      </c>
      <c r="K48" s="39">
        <f t="shared" si="8"/>
        <v>0</v>
      </c>
      <c r="L48" s="39">
        <f t="shared" si="8"/>
        <v>0</v>
      </c>
      <c r="M48" s="39">
        <f t="shared" si="8"/>
        <v>0</v>
      </c>
      <c r="N48" s="39">
        <f t="shared" si="8"/>
        <v>0</v>
      </c>
      <c r="O48" s="39">
        <f>IF(N48=0,IF(O46&gt;0,0,O46),IF(N48+O46&gt;0,0,N48+O46))</f>
        <v>0</v>
      </c>
      <c r="P48" s="19"/>
      <c r="Q48" s="19" t="s">
        <v>42</v>
      </c>
      <c r="R48" s="19"/>
      <c r="S48" s="31">
        <f>IF(MIN(F48:O48)=0,0,(MIN(F48:O48)*-1.25+(6*D20))/1000)</f>
        <v>0</v>
      </c>
      <c r="T48" s="24" t="s">
        <v>33</v>
      </c>
      <c r="U48"/>
      <c r="V48"/>
    </row>
    <row r="49" spans="1:22" ht="15.75" x14ac:dyDescent="0.25">
      <c r="A49" s="40"/>
      <c r="B49" s="41"/>
      <c r="C49" s="41"/>
      <c r="D49" s="41" t="str">
        <f>IF(D46&lt;0,D46*-1,"")</f>
        <v/>
      </c>
      <c r="E49" s="40"/>
      <c r="F49" s="39">
        <f>IF(F46&gt;0,0,F46)</f>
        <v>0</v>
      </c>
      <c r="G49" s="39">
        <f>IF(F49=0,IF(G46&gt;0,0,G46),IF(F49+G46&gt;0,0,F49+G46))</f>
        <v>0</v>
      </c>
      <c r="H49" s="39">
        <f t="shared" ref="H49:O49" si="9">IF(G49=0,IF(H46&gt;0,0,H46),IF(G49+H46&gt;0,0,G49+H46))</f>
        <v>0</v>
      </c>
      <c r="I49" s="39">
        <f t="shared" si="9"/>
        <v>0</v>
      </c>
      <c r="J49" s="39">
        <f t="shared" si="9"/>
        <v>0</v>
      </c>
      <c r="K49" s="39">
        <f t="shared" si="9"/>
        <v>0</v>
      </c>
      <c r="L49" s="39">
        <f t="shared" si="9"/>
        <v>0</v>
      </c>
      <c r="M49" s="39">
        <f t="shared" si="9"/>
        <v>0</v>
      </c>
      <c r="N49" s="39">
        <f t="shared" si="9"/>
        <v>0</v>
      </c>
      <c r="O49" s="39">
        <f t="shared" si="9"/>
        <v>0</v>
      </c>
      <c r="P49" s="42"/>
      <c r="Q49" s="42"/>
      <c r="R49" s="42"/>
      <c r="S49" s="43"/>
      <c r="T49" s="44"/>
      <c r="U49" s="45"/>
      <c r="V49"/>
    </row>
    <row r="50" spans="1:22" ht="15" x14ac:dyDescent="0.25">
      <c r="A50" s="40"/>
      <c r="B50" s="41"/>
      <c r="C50" s="41"/>
      <c r="D50" s="41"/>
      <c r="E50" s="40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19"/>
      <c r="Q50" s="19"/>
      <c r="R50" s="19"/>
      <c r="S50"/>
      <c r="T50"/>
      <c r="U50"/>
      <c r="V50"/>
    </row>
    <row r="51" spans="1:22" x14ac:dyDescent="0.2">
      <c r="A51" s="2"/>
      <c r="B51" s="2"/>
      <c r="C51" s="2"/>
      <c r="D51" s="2"/>
    </row>
  </sheetData>
  <mergeCells count="3">
    <mergeCell ref="A2:T2"/>
    <mergeCell ref="U2:V2"/>
    <mergeCell ref="A22:T22"/>
  </mergeCells>
  <conditionalFormatting sqref="F46:R46 D46">
    <cfRule type="colorScale" priority="1">
      <colorScale>
        <cfvo type="num" val="0"/>
        <cfvo type="num" val="0"/>
        <color rgb="FFF8696B"/>
        <color rgb="FF63BE7B"/>
      </colorScale>
    </cfRule>
  </conditionalFormatting>
  <dataValidations count="3">
    <dataValidation type="decimal" allowBlank="1" showInputMessage="1" showErrorMessage="1" sqref="Q10:Q18">
      <formula1>0.1</formula1>
      <formula2>5</formula2>
    </dataValidation>
    <dataValidation type="whole" allowBlank="1" showInputMessage="1" showErrorMessage="1" sqref="F10:O18">
      <formula1>0</formula1>
      <formula2>100</formula2>
    </dataValidation>
    <dataValidation type="whole" allowBlank="1" showInputMessage="1" showErrorMessage="1" sqref="D10:D18">
      <formula1>0</formula1>
      <formula2>500</formula2>
    </dataValidation>
  </dataValidations>
  <pageMargins left="0.98425196850393704" right="0.59055118110236227" top="1.5748031496062993" bottom="1.1811023622047245" header="0.31496062992125984" footer="0.35433070866141736"/>
  <pageSetup paperSize="9" scale="46" orientation="landscape" r:id="rId1"/>
  <headerFooter differentFirst="1">
    <oddHeader>&amp;L&amp;"Arial,Gras"&amp;8&amp;G 
ETAT DE FRIBOURG
STAAT FREIBURG</oddHeader>
    <firstHeader xml:space="preserve">&amp;L&amp;G&amp;R&amp;"Arial,Gras"&amp;8Grangeneuve
&amp;"Arial,Normal"Institut agricole de l'Etat de Fribourg IAG
Landwirtschaftliches Institut des Kantons Freiburg LIG
Centre de conseils agricoles
Landwirtschaftliches Beratungszentrum
</firstHeader>
    <firstFooter>&amp;L&amp;"Arial,Normal"&amp;8&amp;K000000—
Direction des institutions, de l’agriculture et des forêts &amp;"Arial,Gras"DIAF&amp;"Arial,Normal"
Direktion der Institutionen und der Land- und Forstwirtschaft &amp;"Arial,Gras"ILFD
&amp;"Arial,Normal"&amp;6&amp;K00-035
&amp;Z&amp;F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Neuhaus Sophie (IAG)</dc:creator>
  <cp:lastModifiedBy>Macheret Sarah - IAG</cp:lastModifiedBy>
  <cp:lastPrinted>2019-10-08T14:27:38Z</cp:lastPrinted>
  <dcterms:created xsi:type="dcterms:W3CDTF">2010-10-19T07:39:27Z</dcterms:created>
  <dcterms:modified xsi:type="dcterms:W3CDTF">2021-03-24T08:26:35Z</dcterms:modified>
</cp:coreProperties>
</file>