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15" windowWidth="18555" windowHeight="11760" activeTab="0"/>
  </bookViews>
  <sheets>
    <sheet name="IPC dès 2007" sheetId="1" r:id="rId1"/>
  </sheets>
  <definedNames>
    <definedName name="_xlnm.Print_Area" localSheetId="0">'IPC dès 2007'!$A$1:$F$21</definedName>
  </definedNames>
  <calcPr fullCalcOnLoad="1"/>
</workbook>
</file>

<file path=xl/sharedStrings.xml><?xml version="1.0" encoding="utf-8"?>
<sst xmlns="http://schemas.openxmlformats.org/spreadsheetml/2006/main" count="29" uniqueCount="24">
  <si>
    <t>Non arrondi</t>
  </si>
  <si>
    <t>Impôt en francs</t>
  </si>
  <si>
    <t>Total</t>
  </si>
  <si>
    <t>Barème IFD 2007 Praenumerando</t>
  </si>
  <si>
    <t>Seul sans enfant IFD</t>
  </si>
  <si>
    <t>Revenu</t>
  </si>
  <si>
    <t>Impôt</t>
  </si>
  <si>
    <t>Majoration</t>
  </si>
  <si>
    <t>de base</t>
  </si>
  <si>
    <t>en francs</t>
  </si>
  <si>
    <t>Marié ou avec enfant IFD</t>
  </si>
  <si>
    <t>GESONDERTE BESTEUERUNG VON KAPITALLEISTUNGEN</t>
  </si>
  <si>
    <t>Anwendbarer Tarif für bezogene Beträge</t>
  </si>
  <si>
    <t>Steuerbares Kapital</t>
  </si>
  <si>
    <t>Kantonssteuer</t>
  </si>
  <si>
    <t>Gemeindesteuer</t>
  </si>
  <si>
    <t>Kirchensteuer</t>
  </si>
  <si>
    <r>
      <t>Freiburgische</t>
    </r>
    <r>
      <rPr>
        <sz val="10"/>
        <rFont val="Arial"/>
        <family val="0"/>
      </rPr>
      <t xml:space="preserve"> Steuern</t>
    </r>
  </si>
  <si>
    <t>ab dem 1. Januar</t>
  </si>
  <si>
    <t>Koeffizient</t>
  </si>
  <si>
    <t>Steuer in Franken</t>
  </si>
  <si>
    <t>Direkte Bundessteuer</t>
  </si>
  <si>
    <t>wenn verheiratet oder Einelternfamilie</t>
  </si>
  <si>
    <t>wenn alleinstehend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</si>
</sst>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\ %"/>
    <numFmt numFmtId="171" formatCode="0\ %"/>
    <numFmt numFmtId="172" formatCode="#,##0.0000"/>
    <numFmt numFmtId="173" formatCode="_ * #,##0.0000_ ;_ * \-#,##0.0000_ ;_ * &quot;-&quot;????_ ;_ @_ "/>
    <numFmt numFmtId="174" formatCode="0.0000"/>
    <numFmt numFmtId="175" formatCode="0.000\ %"/>
    <numFmt numFmtId="176" formatCode="\+\ #,##0;\-\ #,##0"/>
    <numFmt numFmtId="177" formatCode="0.0"/>
    <numFmt numFmtId="178" formatCode="0.00\ \ %"/>
    <numFmt numFmtId="179" formatCode="0.0000000"/>
    <numFmt numFmtId="180" formatCode="0.0000\ \ %"/>
    <numFmt numFmtId="181" formatCode="0.000000000"/>
    <numFmt numFmtId="182" formatCode="0.000000"/>
    <numFmt numFmtId="183" formatCode="0.00000\ \ %"/>
    <numFmt numFmtId="184" formatCode="0.00000000\ \ %"/>
    <numFmt numFmtId="185" formatCode="#,##0.000000"/>
    <numFmt numFmtId="186" formatCode="0.0000\ %"/>
    <numFmt numFmtId="187" formatCode="0.0000000000000"/>
    <numFmt numFmtId="188" formatCode="_ \F\r.\ * ###0.00_ ;_ \F\r.\ * \-###0.00_ ;_ \F\r.\ * &quot;-&quot;??_ ;_ @_ "/>
    <numFmt numFmtId="189" formatCode="0.00000000"/>
    <numFmt numFmtId="190" formatCode="0.00000"/>
    <numFmt numFmtId="191" formatCode="#,##0.000"/>
    <numFmt numFmtId="192" formatCode="0\ \ 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man Old Style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0"/>
    </font>
    <font>
      <sz val="12"/>
      <name val="Book Antiqua"/>
      <family val="1"/>
    </font>
    <font>
      <b/>
      <sz val="12"/>
      <name val="Book Antiqu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43" fontId="9" fillId="2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5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vertical="center"/>
    </xf>
    <xf numFmtId="4" fontId="11" fillId="0" borderId="0" xfId="0" applyNumberFormat="1" applyFont="1" applyAlignment="1">
      <alignment vertical="center"/>
    </xf>
    <xf numFmtId="175" fontId="0" fillId="2" borderId="0" xfId="0" applyNumberForma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9" fontId="10" fillId="0" borderId="0" xfId="0" applyNumberFormat="1" applyFont="1" applyAlignment="1">
      <alignment vertical="center"/>
    </xf>
    <xf numFmtId="169" fontId="10" fillId="0" borderId="1" xfId="0" applyNumberFormat="1" applyFont="1" applyBorder="1" applyAlignment="1">
      <alignment vertical="center"/>
    </xf>
    <xf numFmtId="0" fontId="0" fillId="0" borderId="0" xfId="22" applyFont="1" applyFill="1" applyBorder="1" applyAlignment="1" applyProtection="1">
      <alignment vertical="center"/>
      <protection/>
    </xf>
    <xf numFmtId="0" fontId="0" fillId="0" borderId="0" xfId="22" applyFont="1" applyBorder="1" applyAlignment="1" applyProtection="1">
      <alignment vertical="center"/>
      <protection/>
    </xf>
    <xf numFmtId="41" fontId="0" fillId="0" borderId="0" xfId="22" applyNumberFormat="1" applyFont="1" applyFill="1" applyBorder="1" applyAlignment="1" applyProtection="1">
      <alignment horizontal="center" vertical="center"/>
      <protection/>
    </xf>
    <xf numFmtId="174" fontId="0" fillId="0" borderId="0" xfId="22" applyNumberFormat="1" applyFont="1" applyFill="1" applyBorder="1" applyAlignment="1" applyProtection="1">
      <alignment horizontal="center" vertical="center"/>
      <protection/>
    </xf>
    <xf numFmtId="169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4" fontId="0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3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4" fontId="12" fillId="3" borderId="10" xfId="0" applyNumberFormat="1" applyFont="1" applyFill="1" applyBorder="1" applyAlignment="1">
      <alignment vertical="center"/>
    </xf>
    <xf numFmtId="4" fontId="12" fillId="3" borderId="11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9" fillId="0" borderId="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rème 2001-2002" xfId="21"/>
    <cellStyle name="Normal_FORMU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showRowColHeaders="0" showZeros="0" tabSelected="1" showOutlineSymbols="0" workbookViewId="0" topLeftCell="A1">
      <selection activeCell="D5" sqref="D5"/>
    </sheetView>
  </sheetViews>
  <sheetFormatPr defaultColWidth="11.421875" defaultRowHeight="12.75"/>
  <cols>
    <col min="1" max="1" width="2.00390625" style="1" bestFit="1" customWidth="1"/>
    <col min="2" max="2" width="15.7109375" style="1" bestFit="1" customWidth="1"/>
    <col min="3" max="3" width="11.7109375" style="1" customWidth="1"/>
    <col min="4" max="4" width="18.28125" style="1" customWidth="1"/>
    <col min="5" max="5" width="19.00390625" style="1" customWidth="1"/>
    <col min="6" max="6" width="22.28125" style="1" customWidth="1"/>
    <col min="7" max="7" width="13.7109375" style="1" hidden="1" customWidth="1"/>
    <col min="8" max="8" width="8.00390625" style="1" customWidth="1"/>
    <col min="9" max="16384" width="11.421875" style="1" customWidth="1"/>
  </cols>
  <sheetData>
    <row r="1" spans="2:6" ht="33" customHeight="1">
      <c r="B1" s="56" t="s">
        <v>11</v>
      </c>
      <c r="C1" s="56"/>
      <c r="D1" s="56"/>
      <c r="E1" s="56"/>
      <c r="F1" s="56"/>
    </row>
    <row r="2" spans="2:5" s="3" customFormat="1" ht="25.5" customHeight="1">
      <c r="B2" s="2" t="s">
        <v>12</v>
      </c>
      <c r="E2" s="4"/>
    </row>
    <row r="3" spans="2:6" s="3" customFormat="1" ht="18">
      <c r="B3" s="5"/>
      <c r="E3" s="6" t="s">
        <v>18</v>
      </c>
      <c r="F3" s="7">
        <v>2007</v>
      </c>
    </row>
    <row r="5" spans="2:5" ht="12.75">
      <c r="B5" s="49" t="s">
        <v>13</v>
      </c>
      <c r="D5" s="8"/>
      <c r="E5" s="9"/>
    </row>
    <row r="6" spans="2:7" ht="6.75" customHeight="1">
      <c r="B6" s="10"/>
      <c r="C6" s="10"/>
      <c r="D6" s="48"/>
      <c r="E6" s="11"/>
      <c r="F6" s="10"/>
      <c r="G6" s="57" t="s">
        <v>0</v>
      </c>
    </row>
    <row r="7" ht="6.75" customHeight="1">
      <c r="G7" s="57"/>
    </row>
    <row r="8" spans="4:7" ht="12.75">
      <c r="D8" s="51" t="s">
        <v>19</v>
      </c>
      <c r="E8" s="52" t="s">
        <v>20</v>
      </c>
      <c r="G8" s="13" t="s">
        <v>1</v>
      </c>
    </row>
    <row r="9" spans="2:7" ht="12.75">
      <c r="B9" s="49" t="s">
        <v>14</v>
      </c>
      <c r="D9" s="14">
        <v>1</v>
      </c>
      <c r="E9" s="15">
        <f>ROUND(G9*20,0)/20</f>
        <v>0</v>
      </c>
      <c r="G9" s="16">
        <f>IF(D5&lt;5000,0,IF(D5&lt;=30000,D5*0.02,IF(D5&lt;=60000,600+(D5-30000)*0.03,IF(D5&lt;=100000,1500+(D5-60000)*0.04,IF(D5&lt;=150000,3100+(D5-100000)*0.05,5600+(D5-150000)*0.06)))))</f>
        <v>0</v>
      </c>
    </row>
    <row r="10" spans="2:7" ht="12.75">
      <c r="B10" s="49" t="s">
        <v>15</v>
      </c>
      <c r="D10" s="17"/>
      <c r="E10" s="15">
        <f>ROUND(G10*20,0)/20</f>
        <v>0</v>
      </c>
      <c r="G10" s="18">
        <f>$E$9*D10</f>
        <v>0</v>
      </c>
    </row>
    <row r="11" spans="2:7" ht="12.75">
      <c r="B11" s="49" t="s">
        <v>16</v>
      </c>
      <c r="D11" s="17"/>
      <c r="E11" s="15">
        <f>ROUND(G11*20,0)/20</f>
        <v>0</v>
      </c>
      <c r="G11" s="18">
        <f>$E$9*D11</f>
        <v>0</v>
      </c>
    </row>
    <row r="12" ht="12.75">
      <c r="E12" s="15"/>
    </row>
    <row r="13" spans="2:5" ht="12.75">
      <c r="B13" s="50" t="s">
        <v>17</v>
      </c>
      <c r="D13" s="12" t="s">
        <v>2</v>
      </c>
      <c r="E13" s="19">
        <f>SUM(E9:E11)</f>
        <v>0</v>
      </c>
    </row>
    <row r="14" spans="2:6" ht="12.75">
      <c r="B14" s="10"/>
      <c r="C14" s="10"/>
      <c r="D14" s="10"/>
      <c r="E14" s="20"/>
      <c r="F14" s="10"/>
    </row>
    <row r="16" ht="12.75">
      <c r="E16" s="53" t="s">
        <v>21</v>
      </c>
    </row>
    <row r="18" spans="1:6" ht="12.75">
      <c r="A18" s="21"/>
      <c r="B18" s="22"/>
      <c r="C18" s="23">
        <f>FLOOR(D5,100)</f>
        <v>0</v>
      </c>
      <c r="D18" s="24" t="str">
        <f>IF(ISNUMBER(D5),E18/C18*100,"-")</f>
        <v>-</v>
      </c>
      <c r="E18" s="25">
        <f>FLOOR(VLOOKUP(FLOOR(C18,100),$B$48:$D$63,2)+(FLOOR(C18,100)-VLOOKUP(FLOOR(C18,100),$B$48:$D$63,1))/100*VLOOKUP(FLOOR(C18,100),$B$48:$D$63,3),0.05)/5</f>
        <v>0</v>
      </c>
      <c r="F18" s="1" t="s">
        <v>22</v>
      </c>
    </row>
    <row r="19" spans="1:5" ht="12.75">
      <c r="A19" s="26"/>
      <c r="B19" s="26"/>
      <c r="C19" s="26"/>
      <c r="D19" s="26"/>
      <c r="E19" s="26"/>
    </row>
    <row r="20" spans="1:6" ht="12.75">
      <c r="A20" s="26"/>
      <c r="B20" s="26"/>
      <c r="C20" s="26"/>
      <c r="D20" s="27" t="str">
        <f>IF(ISNUMBER(D5),E20/FLOOR(C18,100)*100,"-")</f>
        <v>-</v>
      </c>
      <c r="E20" s="25">
        <f>ROUND(FLOOR(VLOOKUP(FLOOR(C18,100),$B$32:$D$43,2)+(FLOOR(C18,100)-VLOOKUP(FLOOR(C18,100),$B$32:$D$43,1))/100*VLOOKUP(FLOOR(C18,100),$B$32:$D$43,3),0.05)/5*20,0)/20</f>
        <v>0</v>
      </c>
      <c r="F20" s="1" t="s">
        <v>23</v>
      </c>
    </row>
    <row r="21" spans="1:6" ht="12.75">
      <c r="A21" s="26"/>
      <c r="B21" s="10"/>
      <c r="C21" s="10"/>
      <c r="D21" s="10"/>
      <c r="E21" s="10"/>
      <c r="F21" s="10"/>
    </row>
    <row r="22" ht="12.75">
      <c r="B22" s="28"/>
    </row>
    <row r="23" ht="12.75" hidden="1"/>
    <row r="24" ht="12.75" hidden="1"/>
    <row r="25" ht="12.75" hidden="1"/>
    <row r="26" ht="12.75" hidden="1"/>
    <row r="27" ht="12.75" hidden="1"/>
    <row r="28" spans="2:7" ht="15.75" hidden="1">
      <c r="B28" s="54" t="s">
        <v>3</v>
      </c>
      <c r="C28" s="54"/>
      <c r="D28" s="54"/>
      <c r="E28" s="55"/>
      <c r="F28" s="55"/>
      <c r="G28" s="55"/>
    </row>
    <row r="29" spans="2:7" ht="16.5" hidden="1">
      <c r="B29" s="29" t="s">
        <v>4</v>
      </c>
      <c r="C29" s="30"/>
      <c r="D29" s="31"/>
      <c r="E29" s="32"/>
      <c r="F29" s="32"/>
      <c r="G29" s="32"/>
    </row>
    <row r="30" spans="2:7" ht="15.75" hidden="1">
      <c r="B30" s="33" t="s">
        <v>5</v>
      </c>
      <c r="C30" s="34" t="s">
        <v>6</v>
      </c>
      <c r="D30" s="35" t="s">
        <v>7</v>
      </c>
      <c r="E30" s="32"/>
      <c r="F30" s="32"/>
      <c r="G30" s="32"/>
    </row>
    <row r="31" spans="2:7" ht="15.75" hidden="1">
      <c r="B31" s="36"/>
      <c r="C31" s="37" t="s">
        <v>8</v>
      </c>
      <c r="D31" s="38" t="s">
        <v>9</v>
      </c>
      <c r="E31" s="32"/>
      <c r="F31" s="32"/>
      <c r="G31" s="32"/>
    </row>
    <row r="32" spans="2:7" ht="15.75" hidden="1">
      <c r="B32" s="39">
        <v>0</v>
      </c>
      <c r="C32" s="40">
        <v>0</v>
      </c>
      <c r="D32" s="41">
        <v>0</v>
      </c>
      <c r="E32" s="42"/>
      <c r="F32" s="43"/>
      <c r="G32" s="43"/>
    </row>
    <row r="33" spans="2:7" ht="15.75" hidden="1">
      <c r="B33" s="39">
        <v>15900</v>
      </c>
      <c r="C33" s="40">
        <v>25.41</v>
      </c>
      <c r="D33" s="41">
        <v>0.77</v>
      </c>
      <c r="E33" s="42"/>
      <c r="F33" s="43"/>
      <c r="G33" s="43"/>
    </row>
    <row r="34" spans="2:7" ht="15.75" hidden="1">
      <c r="B34" s="39">
        <v>27400</v>
      </c>
      <c r="C34" s="40">
        <v>113.95</v>
      </c>
      <c r="D34" s="41">
        <v>0.88</v>
      </c>
      <c r="E34" s="42"/>
      <c r="F34" s="43"/>
      <c r="G34" s="43"/>
    </row>
    <row r="35" spans="2:7" ht="15.75" hidden="1">
      <c r="B35" s="39">
        <v>35900</v>
      </c>
      <c r="C35" s="40">
        <v>188.75</v>
      </c>
      <c r="D35" s="41">
        <v>2.64</v>
      </c>
      <c r="E35" s="42"/>
      <c r="F35" s="43"/>
      <c r="G35" s="43"/>
    </row>
    <row r="36" spans="2:7" ht="15.75" hidden="1">
      <c r="B36" s="39">
        <v>47900</v>
      </c>
      <c r="C36" s="40">
        <v>505.55</v>
      </c>
      <c r="D36" s="41">
        <v>2.97</v>
      </c>
      <c r="E36" s="42"/>
      <c r="F36" s="43"/>
      <c r="G36" s="43"/>
    </row>
    <row r="37" spans="2:7" ht="15.75" hidden="1">
      <c r="B37" s="39">
        <v>62900</v>
      </c>
      <c r="C37" s="40">
        <v>951.05</v>
      </c>
      <c r="D37" s="41">
        <v>5.94</v>
      </c>
      <c r="E37" s="42"/>
      <c r="F37" s="43"/>
      <c r="G37" s="43"/>
    </row>
    <row r="38" spans="2:7" ht="15.75" hidden="1">
      <c r="B38" s="39">
        <v>67700</v>
      </c>
      <c r="C38" s="40">
        <v>1236.15</v>
      </c>
      <c r="D38" s="41">
        <v>6.6</v>
      </c>
      <c r="E38" s="42"/>
      <c r="F38" s="43"/>
      <c r="G38" s="43"/>
    </row>
    <row r="39" spans="2:7" ht="15.75" hidden="1">
      <c r="B39" s="39">
        <v>89800</v>
      </c>
      <c r="C39" s="40">
        <v>2694.75</v>
      </c>
      <c r="D39" s="41">
        <v>8.8</v>
      </c>
      <c r="E39" s="42"/>
      <c r="F39" s="43"/>
      <c r="G39" s="43"/>
    </row>
    <row r="40" spans="2:7" ht="15.75" hidden="1">
      <c r="B40" s="39">
        <v>116800</v>
      </c>
      <c r="C40" s="40">
        <v>5070.75</v>
      </c>
      <c r="D40" s="41">
        <v>11</v>
      </c>
      <c r="E40" s="42"/>
      <c r="F40" s="43"/>
      <c r="G40" s="43"/>
    </row>
    <row r="41" spans="2:7" ht="15.75" hidden="1">
      <c r="B41" s="39">
        <v>152700</v>
      </c>
      <c r="C41" s="40">
        <v>9019.75</v>
      </c>
      <c r="D41" s="41">
        <v>13.2</v>
      </c>
      <c r="E41" s="42"/>
      <c r="F41" s="43"/>
      <c r="G41" s="43"/>
    </row>
    <row r="42" spans="2:7" ht="15.75" hidden="1">
      <c r="B42" s="39">
        <v>655000</v>
      </c>
      <c r="C42" s="40">
        <v>75323.35</v>
      </c>
      <c r="D42" s="41">
        <v>0</v>
      </c>
      <c r="E42" s="42"/>
      <c r="F42" s="43"/>
      <c r="G42" s="43"/>
    </row>
    <row r="43" spans="2:7" ht="15.75" hidden="1">
      <c r="B43" s="44">
        <v>655100</v>
      </c>
      <c r="C43" s="45">
        <v>75336.5</v>
      </c>
      <c r="D43" s="46">
        <v>11.5</v>
      </c>
      <c r="E43" s="42"/>
      <c r="F43" s="43"/>
      <c r="G43" s="43"/>
    </row>
    <row r="44" spans="2:7" ht="15.75" hidden="1">
      <c r="B44" s="47"/>
      <c r="C44" s="47"/>
      <c r="D44" s="47"/>
      <c r="E44" s="32"/>
      <c r="F44" s="32"/>
      <c r="G44" s="32"/>
    </row>
    <row r="45" spans="2:7" ht="16.5" hidden="1">
      <c r="B45" s="29" t="s">
        <v>10</v>
      </c>
      <c r="C45" s="30"/>
      <c r="D45" s="31"/>
      <c r="E45" s="32"/>
      <c r="F45" s="32"/>
      <c r="G45" s="32"/>
    </row>
    <row r="46" spans="2:7" ht="15.75" hidden="1">
      <c r="B46" s="33" t="s">
        <v>5</v>
      </c>
      <c r="C46" s="34" t="s">
        <v>6</v>
      </c>
      <c r="D46" s="35" t="s">
        <v>7</v>
      </c>
      <c r="E46" s="32"/>
      <c r="F46" s="32"/>
      <c r="G46" s="32"/>
    </row>
    <row r="47" spans="2:7" ht="15.75" hidden="1">
      <c r="B47" s="36"/>
      <c r="C47" s="37" t="s">
        <v>8</v>
      </c>
      <c r="D47" s="38" t="s">
        <v>9</v>
      </c>
      <c r="E47" s="32"/>
      <c r="F47" s="32"/>
      <c r="G47" s="32"/>
    </row>
    <row r="48" spans="2:7" ht="15.75" hidden="1">
      <c r="B48" s="39">
        <v>0</v>
      </c>
      <c r="C48" s="40">
        <v>0</v>
      </c>
      <c r="D48" s="41">
        <v>0</v>
      </c>
      <c r="E48" s="42"/>
      <c r="F48" s="43"/>
      <c r="G48" s="43"/>
    </row>
    <row r="49" spans="2:7" ht="15.75" hidden="1">
      <c r="B49" s="39">
        <v>27000</v>
      </c>
      <c r="C49" s="40">
        <v>25</v>
      </c>
      <c r="D49" s="41">
        <v>1</v>
      </c>
      <c r="E49" s="42"/>
      <c r="F49" s="43"/>
      <c r="G49" s="43"/>
    </row>
    <row r="50" spans="2:7" ht="15.75" hidden="1">
      <c r="B50" s="39">
        <v>44000</v>
      </c>
      <c r="C50" s="40">
        <v>195</v>
      </c>
      <c r="D50" s="41">
        <v>2</v>
      </c>
      <c r="E50" s="42"/>
      <c r="F50" s="43"/>
      <c r="G50" s="43"/>
    </row>
    <row r="51" spans="2:7" ht="15.75" hidden="1">
      <c r="B51" s="39">
        <v>50500</v>
      </c>
      <c r="C51" s="40">
        <v>325</v>
      </c>
      <c r="D51" s="41">
        <v>3</v>
      </c>
      <c r="E51" s="42"/>
      <c r="F51" s="43"/>
      <c r="G51" s="43"/>
    </row>
    <row r="52" spans="2:7" ht="15.75" hidden="1">
      <c r="B52" s="39">
        <v>65200</v>
      </c>
      <c r="C52" s="40">
        <v>766</v>
      </c>
      <c r="D52" s="41">
        <v>4</v>
      </c>
      <c r="E52" s="42"/>
      <c r="F52" s="43"/>
      <c r="G52" s="43"/>
    </row>
    <row r="53" spans="2:7" ht="15.75" hidden="1">
      <c r="B53" s="39">
        <v>78200</v>
      </c>
      <c r="C53" s="40">
        <v>1286</v>
      </c>
      <c r="D53" s="41">
        <v>5</v>
      </c>
      <c r="E53" s="42"/>
      <c r="F53" s="43"/>
      <c r="G53" s="43"/>
    </row>
    <row r="54" spans="2:7" ht="15.75" hidden="1">
      <c r="B54" s="39">
        <v>89600</v>
      </c>
      <c r="C54" s="40">
        <v>1856</v>
      </c>
      <c r="D54" s="41">
        <v>6</v>
      </c>
      <c r="E54" s="42"/>
      <c r="F54" s="43"/>
      <c r="G54" s="43"/>
    </row>
    <row r="55" spans="2:7" ht="15.75" hidden="1">
      <c r="B55" s="39">
        <v>99400</v>
      </c>
      <c r="C55" s="40">
        <v>2444</v>
      </c>
      <c r="D55" s="41">
        <v>7</v>
      </c>
      <c r="E55" s="42"/>
      <c r="F55" s="43"/>
      <c r="G55" s="43"/>
    </row>
    <row r="56" spans="2:7" ht="15.75" hidden="1">
      <c r="B56" s="39">
        <v>107600</v>
      </c>
      <c r="C56" s="40">
        <v>3018</v>
      </c>
      <c r="D56" s="41">
        <v>8</v>
      </c>
      <c r="E56" s="42"/>
      <c r="F56" s="43"/>
      <c r="G56" s="43"/>
    </row>
    <row r="57" spans="2:7" ht="15.75" hidden="1">
      <c r="B57" s="39">
        <v>114100</v>
      </c>
      <c r="C57" s="40">
        <v>3538</v>
      </c>
      <c r="D57" s="41">
        <v>9</v>
      </c>
      <c r="E57" s="42"/>
      <c r="F57" s="43"/>
      <c r="G57" s="43"/>
    </row>
    <row r="58" spans="2:7" ht="15.75" hidden="1">
      <c r="B58" s="39">
        <v>118900</v>
      </c>
      <c r="C58" s="40">
        <v>3970</v>
      </c>
      <c r="D58" s="41">
        <v>10</v>
      </c>
      <c r="E58" s="42"/>
      <c r="F58" s="43"/>
      <c r="G58" s="43"/>
    </row>
    <row r="59" spans="2:7" ht="15.75" hidden="1">
      <c r="B59" s="39">
        <v>122200</v>
      </c>
      <c r="C59" s="40">
        <v>4300</v>
      </c>
      <c r="D59" s="41">
        <v>11</v>
      </c>
      <c r="E59" s="42"/>
      <c r="F59" s="43"/>
      <c r="G59" s="43"/>
    </row>
    <row r="60" spans="2:7" ht="15.75" hidden="1">
      <c r="B60" s="39">
        <v>123900</v>
      </c>
      <c r="C60" s="40">
        <v>4487</v>
      </c>
      <c r="D60" s="41">
        <v>12</v>
      </c>
      <c r="E60" s="42"/>
      <c r="F60" s="43"/>
      <c r="G60" s="43"/>
    </row>
    <row r="61" spans="2:7" ht="15.75" hidden="1">
      <c r="B61" s="39">
        <v>125600</v>
      </c>
      <c r="C61" s="40">
        <v>4691</v>
      </c>
      <c r="D61" s="41">
        <v>13</v>
      </c>
      <c r="E61" s="42"/>
      <c r="F61" s="43"/>
      <c r="G61" s="43"/>
    </row>
    <row r="62" spans="2:7" ht="15.75" hidden="1">
      <c r="B62" s="39">
        <v>775800</v>
      </c>
      <c r="C62" s="40">
        <v>89217</v>
      </c>
      <c r="D62" s="41">
        <v>0</v>
      </c>
      <c r="E62" s="42"/>
      <c r="F62" s="43"/>
      <c r="G62" s="43"/>
    </row>
    <row r="63" spans="2:7" ht="15.75" hidden="1">
      <c r="B63" s="44">
        <v>775900</v>
      </c>
      <c r="C63" s="45">
        <v>89228.5</v>
      </c>
      <c r="D63" s="46">
        <v>11.5</v>
      </c>
      <c r="E63" s="42"/>
      <c r="F63" s="43"/>
      <c r="G63" s="43"/>
    </row>
    <row r="64" spans="2:7" ht="15.75" hidden="1">
      <c r="B64" s="47"/>
      <c r="C64" s="47"/>
      <c r="D64" s="47"/>
      <c r="E64" s="32"/>
      <c r="F64" s="32"/>
      <c r="G64" s="32"/>
    </row>
    <row r="65" spans="5:7" ht="12.75" hidden="1">
      <c r="E65" s="32"/>
      <c r="F65" s="32"/>
      <c r="G65" s="32"/>
    </row>
    <row r="66" spans="5:7" ht="12.75" hidden="1">
      <c r="E66" s="32"/>
      <c r="F66" s="32"/>
      <c r="G66" s="32"/>
    </row>
    <row r="67" spans="5:7" ht="12.75" hidden="1">
      <c r="E67" s="32"/>
      <c r="F67" s="32"/>
      <c r="G67" s="32"/>
    </row>
    <row r="68" spans="5:7" ht="12.75">
      <c r="E68" s="32"/>
      <c r="F68" s="32"/>
      <c r="G68" s="32"/>
    </row>
    <row r="69" spans="5:7" ht="12.75">
      <c r="E69" s="32"/>
      <c r="F69" s="32"/>
      <c r="G69" s="32"/>
    </row>
  </sheetData>
  <sheetProtection password="DACD" sheet="1" objects="1" scenarios="1" selectLockedCells="1"/>
  <mergeCells count="4">
    <mergeCell ref="B28:D28"/>
    <mergeCell ref="E28:G28"/>
    <mergeCell ref="B1:F1"/>
    <mergeCell ref="G6:G7"/>
  </mergeCells>
  <printOptions/>
  <pageMargins left="0.53" right="0.36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2007-01-11T08:16:20Z</dcterms:created>
  <dcterms:modified xsi:type="dcterms:W3CDTF">2007-01-11T09:23:50Z</dcterms:modified>
  <cp:category/>
  <cp:version/>
  <cp:contentType/>
  <cp:contentStatus/>
</cp:coreProperties>
</file>