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DieseArbeitsmappe"/>
  <mc:AlternateContent xmlns:mc="http://schemas.openxmlformats.org/markup-compatibility/2006">
    <mc:Choice Requires="x15">
      <x15ac:absPath xmlns:x15ac="http://schemas.microsoft.com/office/spreadsheetml/2010/11/ac" url="M:\Aude - Etat Fribourg\1. FRIAC\6. Indust - PAC\Excels à modifier\"/>
    </mc:Choice>
  </mc:AlternateContent>
  <xr:revisionPtr revIDLastSave="0" documentId="8_{D33BA31E-2A70-4229-9EB7-C637EC25A130}" xr6:coauthVersionLast="47" xr6:coauthVersionMax="47" xr10:uidLastSave="{00000000-0000-0000-0000-000000000000}"/>
  <bookViews>
    <workbookView xWindow="-28920" yWindow="-120" windowWidth="29040" windowHeight="15840"/>
  </bookViews>
  <sheets>
    <sheet name="Formular" sheetId="3" r:id="rId1"/>
    <sheet name="Makro" sheetId="1" state="hidden" r:id="rId2"/>
  </sheets>
  <definedNames>
    <definedName name="_xlnm.Print_Area" localSheetId="0">Formular!$A$1:$AK$63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31" i="3" l="1"/>
  <c r="AN53" i="3"/>
  <c r="AN52" i="3"/>
  <c r="AN51" i="3"/>
  <c r="AN50" i="3"/>
  <c r="AN49" i="3"/>
  <c r="AF47" i="3"/>
  <c r="AF45" i="3"/>
  <c r="AF39" i="3"/>
  <c r="AF30" i="3"/>
  <c r="AF21" i="3"/>
  <c r="I57" i="3"/>
  <c r="AF18" i="3"/>
  <c r="AO15" i="3"/>
  <c r="AC15" i="3"/>
  <c r="AF55" i="3"/>
  <c r="O57" i="3"/>
  <c r="AF53" i="3"/>
</calcChain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<sst xmlns="http://schemas.openxmlformats.org/spreadsheetml/2006/main" count="71" uniqueCount="55">
  <si>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</si>
  <si>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</si>
  <si>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</si>
  <si>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</si>
  <si>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</si>
  <si>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Lärmschutznachweis für Luft / Wasser-Wärmepumpen</t>
  </si>
  <si>
    <t>Generelle Angaben</t>
  </si>
  <si>
    <t>Adresse</t>
  </si>
  <si>
    <t>PLZ / Ort</t>
  </si>
  <si>
    <t>Angabe des Herstellers:</t>
  </si>
  <si>
    <t xml:space="preserve">gemäss Euro-Norm EN 255 resp. EN 14511 (siehe auch www.wpz.ch) </t>
  </si>
  <si>
    <t>Hersteller</t>
  </si>
  <si>
    <t>dBA</t>
  </si>
  <si>
    <t>Modell / Typ</t>
  </si>
  <si>
    <t>Schalldruckpegel LpA</t>
  </si>
  <si>
    <t>Leistung</t>
  </si>
  <si>
    <t>kW</t>
  </si>
  <si>
    <t>m</t>
  </si>
  <si>
    <t>Aufstellungsart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</si>
  <si>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</si>
  <si>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</si>
  <si>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</si>
  <si>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</si>
  <si>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</si>
  <si>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</si>
  <si>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</si>
  <si>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</si>
  <si>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</si>
  <si>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</si>
  <si>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</si>
  <si>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</si>
  <si>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</si>
  <si>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</si>
  <si>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</si>
  <si>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Pegelkorrektur durch Betriebsdauer t (In der Regel: t = 720 Min.)</t>
  </si>
  <si>
    <t>Min.</t>
  </si>
  <si>
    <t>Lärmschutzmassnahmen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</si>
  <si>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</si>
  <si>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Der Planungswert von</t>
  </si>
  <si>
    <t xml:space="preserve">dBA wird </t>
  </si>
  <si>
    <t>Wurde das Vorsorgeprinzip berücksichtigt?</t>
  </si>
  <si>
    <t>Verfasser</t>
  </si>
  <si>
    <t>Ort, Datum</t>
  </si>
  <si>
    <t>Unterschrift</t>
  </si>
  <si>
    <t xml:space="preserve"> </t>
  </si>
  <si>
    <t>Baugesuchs-Nr.</t>
  </si>
  <si>
    <r>
      <t>Berechnung des Beurteilungspegels L</t>
    </r>
    <r>
      <rPr>
        <b/>
        <vertAlign val="subscript"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 xml:space="preserve"> am Empfangsort</t>
    </r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</si>
  <si>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rFont val="Frutiger LT Com 55 Roman"/>
        <family val="2"/>
      </rPr>
      <t>(L</t>
    </r>
    <r>
      <rPr>
        <vertAlign val="subscript"/>
        <sz val="8"/>
        <rFont val="Frutiger LT Com 55 Roman"/>
        <family val="2"/>
      </rPr>
      <t>pA</t>
    </r>
    <r>
      <rPr>
        <sz val="8"/>
        <rFont val="Frutiger LT Com 55 Roman"/>
        <family val="2"/>
      </rPr>
      <t xml:space="preserve"> = L</t>
    </r>
    <r>
      <rPr>
        <vertAlign val="subscript"/>
        <sz val="8"/>
        <rFont val="Frutiger LT Com 55 Roman"/>
        <family val="2"/>
      </rPr>
      <t>wA</t>
    </r>
    <r>
      <rPr>
        <sz val="8"/>
        <rFont val="Frutiger LT Com 55 Roman"/>
        <family val="2"/>
      </rPr>
      <t>-11+D</t>
    </r>
    <r>
      <rPr>
        <vertAlign val="subscript"/>
        <sz val="8"/>
        <rFont val="Frutiger LT Com 55 Roman"/>
        <family val="2"/>
      </rPr>
      <t>c</t>
    </r>
    <r>
      <rPr>
        <sz val="8"/>
        <rFont val="Frutiger LT Com 55 Roman"/>
        <family val="2"/>
      </rPr>
      <t xml:space="preserve"> -20*log(s))</t>
    </r>
  </si>
  <si>
    <t>Parzelle Nr.</t>
  </si>
  <si>
    <r>
      <t xml:space="preserve">Beurteilung der Lärmimmissionen von Luft / Wasser-Wärmepumpen (WP) mit einer Heizleistung </t>
    </r>
    <r>
      <rPr>
        <sz val="7"/>
        <rFont val="Calibri"/>
        <family val="2"/>
      </rPr>
      <t>bis ca. 40 kW, Beurteilung nur während der Nacht</t>
    </r>
  </si>
  <si>
    <r>
      <rPr>
        <b/>
        <sz val="10"/>
        <rFont val="Frutiger LT Com 55 Roman"/>
        <family val="2"/>
      </rPr>
      <t>Angaben zur Luft / Wasser-Wärmepumpe</t>
    </r>
    <r>
      <rPr>
        <sz val="6"/>
        <rFont val="Frutiger LT Com 55 Roman"/>
        <family val="2"/>
      </rPr>
      <t xml:space="preserve"> (techn. Datenblatt + Situationsplan mit eingezeichneter WP beilegen)</t>
    </r>
  </si>
  <si>
    <r>
      <t>Schallleistung L</t>
    </r>
    <r>
      <rPr>
        <vertAlign val="subscript"/>
        <sz val="9"/>
        <rFont val="Frutiger LT Com 55 Roman"/>
        <family val="2"/>
      </rPr>
      <t>wA</t>
    </r>
  </si>
  <si>
    <r>
      <t>bei s</t>
    </r>
    <r>
      <rPr>
        <vertAlign val="subscript"/>
        <sz val="9"/>
        <rFont val="Frutiger LT Com 55 Roman"/>
        <family val="2"/>
      </rPr>
      <t>1</t>
    </r>
  </si>
  <si>
    <r>
      <t>Schallleistungspegel aussen L</t>
    </r>
    <r>
      <rPr>
        <vertAlign val="subscript"/>
        <sz val="9"/>
        <rFont val="Frutiger LT Com 55 Roman"/>
        <family val="2"/>
      </rPr>
      <t>wA</t>
    </r>
    <r>
      <rPr>
        <sz val="6"/>
        <rFont val="Frutiger LT Com 55 Roman"/>
        <family val="2"/>
      </rPr>
      <t xml:space="preserve"> (Herstellerangaben / Wärmepumpen-Testzentrum www.wpz.ch)</t>
    </r>
  </si>
  <si>
    <r>
      <t>Distanz (s) Quelle - Empfänger</t>
    </r>
    <r>
      <rPr>
        <sz val="6"/>
        <rFont val="Frutiger LT Com 55 Roman"/>
        <family val="2"/>
      </rPr>
      <t xml:space="preserve"> (Nachbargebäude, bei MFH im Gebäude selber; wenn unbebaute Nachbarparzelle: Baulinie)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</si>
</sst>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29">
    <font>
      <sz val="10"/>
      <name val="Arial"/>
    </font>
    <font>
      <sz val="8"/>
      <color indexed="8"/>
      <name val="Tahoma"/>
      <family val="2"/>
    </font>
    <font>
      <sz val="8"/>
      <name val="Tahoma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Frutiger LT Com 55 Roman"/>
      <family val="2"/>
    </font>
    <font>
      <vertAlign val="subscript"/>
      <sz val="8"/>
      <name val="Frutiger LT Com 55 Roman"/>
      <family val="2"/>
    </font>
    <font>
      <sz val="7"/>
      <name val="Calibri"/>
      <family val="2"/>
    </font>
    <font>
      <b/>
      <sz val="10"/>
      <name val="Frutiger LT Com 55 Roman"/>
      <family val="2"/>
    </font>
    <font>
      <sz val="6"/>
      <name val="Frutiger LT Com 55 Roman"/>
      <family val="2"/>
    </font>
    <font>
      <vertAlign val="subscript"/>
      <sz val="9"/>
      <name val="Frutiger LT Com 55 Roman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0" fontId="16" fillId="0" borderId="0" xfId="1" applyFont="1" applyProtection="1">
      <protection hidden="1"/>
    </xf>
    <xf numFmtId="0" fontId="16" fillId="0" borderId="0" xfId="1" applyFont="1" applyProtection="1">
      <protection locked="0" hidden="1"/>
    </xf>
    <xf numFmtId="0" fontId="16" fillId="0" borderId="0" xfId="1" applyFont="1" applyProtection="1"/>
    <xf numFmtId="0" fontId="16" fillId="0" borderId="0" xfId="1" applyFont="1"/>
    <xf numFmtId="0" fontId="17" fillId="0" borderId="0" xfId="1" applyFont="1"/>
    <xf numFmtId="0" fontId="17" fillId="0" borderId="0" xfId="1" applyFont="1" applyProtection="1">
      <protection hidden="1"/>
    </xf>
    <xf numFmtId="17" fontId="17" fillId="0" borderId="0" xfId="1" quotePrefix="1" applyNumberFormat="1" applyFont="1" applyAlignment="1" applyProtection="1">
      <alignment horizontal="right"/>
      <protection locked="0" hidden="1"/>
    </xf>
    <xf numFmtId="0" fontId="17" fillId="0" borderId="0" xfId="1" applyFont="1" applyProtection="1"/>
    <xf numFmtId="0" fontId="17" fillId="0" borderId="0" xfId="1" applyFont="1" applyAlignment="1" applyProtection="1">
      <alignment horizontal="right"/>
      <protection locked="0" hidden="1"/>
    </xf>
    <xf numFmtId="0" fontId="17" fillId="0" borderId="0" xfId="1" applyFont="1" applyProtection="1">
      <protection locked="0" hidden="1"/>
    </xf>
    <xf numFmtId="2" fontId="18" fillId="0" borderId="0" xfId="1" applyNumberFormat="1" applyFont="1" applyAlignment="1" applyProtection="1">
      <alignment horizontal="center"/>
      <protection locked="0"/>
    </xf>
    <xf numFmtId="0" fontId="17" fillId="0" borderId="0" xfId="1" applyFont="1" applyFill="1" applyAlignment="1" applyProtection="1">
      <alignment horizontal="right"/>
    </xf>
    <xf numFmtId="0" fontId="19" fillId="0" borderId="0" xfId="1" applyFont="1" applyAlignment="1">
      <alignment horizontal="left"/>
    </xf>
    <xf numFmtId="0" fontId="19" fillId="0" borderId="0" xfId="1" applyFont="1" applyProtection="1">
      <protection hidden="1"/>
    </xf>
    <xf numFmtId="0" fontId="19" fillId="0" borderId="0" xfId="1" applyFont="1" applyProtection="1">
      <protection locked="0" hidden="1"/>
    </xf>
    <xf numFmtId="0" fontId="19" fillId="0" borderId="0" xfId="1" applyFont="1" applyProtection="1"/>
    <xf numFmtId="0" fontId="19" fillId="0" borderId="0" xfId="1" applyFont="1"/>
    <xf numFmtId="0" fontId="17" fillId="0" borderId="0" xfId="1" applyFont="1" applyAlignment="1"/>
    <xf numFmtId="0" fontId="20" fillId="0" borderId="0" xfId="1" applyFont="1" applyBorder="1" applyAlignment="1">
      <alignment vertical="top"/>
    </xf>
    <xf numFmtId="0" fontId="20" fillId="0" borderId="1" xfId="1" applyFont="1" applyBorder="1" applyAlignment="1">
      <alignment vertical="top"/>
    </xf>
    <xf numFmtId="0" fontId="20" fillId="0" borderId="0" xfId="1" applyFont="1" applyAlignment="1">
      <alignment vertical="top"/>
    </xf>
    <xf numFmtId="0" fontId="20" fillId="0" borderId="0" xfId="1" applyFont="1" applyAlignment="1" applyProtection="1">
      <alignment vertical="top"/>
      <protection hidden="1"/>
    </xf>
    <xf numFmtId="0" fontId="20" fillId="0" borderId="0" xfId="1" applyFont="1" applyAlignment="1" applyProtection="1">
      <alignment vertical="top"/>
      <protection locked="0" hidden="1"/>
    </xf>
    <xf numFmtId="0" fontId="20" fillId="0" borderId="0" xfId="1" applyFont="1" applyAlignment="1" applyProtection="1">
      <alignment vertical="top"/>
    </xf>
    <xf numFmtId="0" fontId="21" fillId="0" borderId="0" xfId="1" applyFont="1"/>
    <xf numFmtId="0" fontId="21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  <xf numFmtId="0" fontId="22" fillId="0" borderId="0" xfId="1" applyFont="1"/>
    <xf numFmtId="0" fontId="23" fillId="0" borderId="0" xfId="1" applyFont="1"/>
    <xf numFmtId="0" fontId="21" fillId="0" borderId="0" xfId="1" applyFont="1" applyAlignment="1">
      <alignment horizontal="right"/>
    </xf>
    <xf numFmtId="0" fontId="21" fillId="0" borderId="0" xfId="1" applyFont="1" applyAlignment="1">
      <alignment horizontal="center"/>
    </xf>
    <xf numFmtId="0" fontId="24" fillId="0" borderId="0" xfId="1" applyFont="1" applyAlignment="1"/>
    <xf numFmtId="0" fontId="27" fillId="0" borderId="0" xfId="1" applyFont="1" applyAlignment="1">
      <alignment horizontal="left"/>
    </xf>
    <xf numFmtId="0" fontId="28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1" fillId="2" borderId="0" xfId="1" applyFont="1" applyFill="1" applyAlignment="1" applyProtection="1">
      <alignment horizontal="left"/>
      <protection locked="0"/>
    </xf>
    <xf numFmtId="0" fontId="21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left"/>
    </xf>
    <xf numFmtId="0" fontId="26" fillId="0" borderId="0" xfId="1" applyFont="1" applyAlignment="1">
      <alignment horizontal="center" wrapText="1"/>
    </xf>
    <xf numFmtId="0" fontId="26" fillId="0" borderId="0" xfId="1" applyFont="1" applyAlignment="1">
      <alignment horizontal="left"/>
    </xf>
    <xf numFmtId="0" fontId="21" fillId="0" borderId="0" xfId="1" applyFont="1" applyFill="1" applyAlignment="1" applyProtection="1">
      <alignment horizontal="right"/>
      <protection locked="0"/>
    </xf>
    <xf numFmtId="0" fontId="21" fillId="0" borderId="0" xfId="1" applyFont="1" applyFill="1" applyBorder="1" applyAlignment="1">
      <alignment horizontal="left"/>
    </xf>
    <xf numFmtId="0" fontId="21" fillId="0" borderId="0" xfId="1" applyFont="1"/>
    <xf numFmtId="0" fontId="21" fillId="0" borderId="3" xfId="1" applyFont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1" fillId="0" borderId="4" xfId="1" applyFont="1" applyFill="1" applyBorder="1" applyAlignment="1" applyProtection="1">
      <alignment horizontal="right"/>
      <protection locked="0"/>
    </xf>
    <xf numFmtId="0" fontId="21" fillId="0" borderId="4" xfId="1" applyFont="1" applyFill="1" applyBorder="1" applyAlignment="1">
      <alignment horizontal="left"/>
    </xf>
    <xf numFmtId="0" fontId="21" fillId="0" borderId="5" xfId="1" applyFont="1" applyFill="1" applyBorder="1" applyAlignment="1">
      <alignment horizontal="left"/>
    </xf>
    <xf numFmtId="0" fontId="21" fillId="2" borderId="0" xfId="1" applyFont="1" applyFill="1" applyAlignment="1" applyProtection="1">
      <alignment horizontal="right"/>
      <protection locked="0"/>
    </xf>
    <xf numFmtId="0" fontId="21" fillId="0" borderId="6" xfId="1" applyFont="1" applyFill="1" applyBorder="1" applyAlignment="1">
      <alignment horizontal="left"/>
    </xf>
    <xf numFmtId="0" fontId="21" fillId="0" borderId="7" xfId="1" applyFont="1" applyFill="1" applyBorder="1" applyAlignment="1">
      <alignment horizontal="left"/>
    </xf>
    <xf numFmtId="0" fontId="21" fillId="0" borderId="7" xfId="1" applyFont="1" applyFill="1" applyBorder="1" applyAlignment="1" applyProtection="1">
      <alignment horizontal="right"/>
      <protection locked="0"/>
    </xf>
    <xf numFmtId="0" fontId="21" fillId="0" borderId="8" xfId="1" applyFont="1" applyFill="1" applyBorder="1" applyAlignment="1">
      <alignment horizontal="left"/>
    </xf>
    <xf numFmtId="0" fontId="21" fillId="0" borderId="0" xfId="1" applyFont="1" applyBorder="1" applyAlignment="1">
      <alignment horizontal="center"/>
    </xf>
    <xf numFmtId="1" fontId="24" fillId="0" borderId="0" xfId="1" applyNumberFormat="1" applyFont="1" applyAlignment="1">
      <alignment horizontal="center"/>
    </xf>
    <xf numFmtId="1" fontId="21" fillId="0" borderId="0" xfId="1" applyNumberFormat="1" applyFont="1" applyFill="1" applyAlignment="1">
      <alignment horizontal="right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 applyFill="1" applyAlignment="1">
      <alignment horizontal="right"/>
    </xf>
    <xf numFmtId="0" fontId="25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17" fillId="0" borderId="0" xfId="1" applyFont="1" applyFill="1" applyAlignment="1">
      <alignment horizontal="center"/>
    </xf>
    <xf numFmtId="170" fontId="17" fillId="0" borderId="0" xfId="1" applyNumberFormat="1" applyFont="1" applyFill="1" applyAlignment="1">
      <alignment horizontal="right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horizontal="left" vertical="center"/>
    </xf>
    <xf numFmtId="0" fontId="17" fillId="2" borderId="0" xfId="1" applyFont="1" applyFill="1" applyAlignment="1" applyProtection="1">
      <alignment horizontal="center"/>
      <protection locked="0"/>
    </xf>
    <xf numFmtId="170" fontId="17" fillId="0" borderId="0" xfId="1" applyNumberFormat="1" applyFont="1" applyAlignment="1">
      <alignment horizontal="right"/>
    </xf>
    <xf numFmtId="0" fontId="19" fillId="0" borderId="0" xfId="1" applyFont="1" applyAlignment="1">
      <alignment horizontal="center"/>
    </xf>
    <xf numFmtId="0" fontId="17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/>
    </xf>
    <xf numFmtId="0" fontId="17" fillId="2" borderId="0" xfId="1" applyFont="1" applyFill="1" applyAlignment="1" applyProtection="1">
      <alignment horizontal="left"/>
      <protection locked="0"/>
    </xf>
    <xf numFmtId="0" fontId="17" fillId="2" borderId="0" xfId="1" applyFont="1" applyFill="1" applyAlignment="1" applyProtection="1">
      <alignment horizontal="right"/>
      <protection locked="0"/>
    </xf>
    <xf numFmtId="170" fontId="19" fillId="0" borderId="0" xfId="1" applyNumberFormat="1" applyFont="1" applyAlignment="1">
      <alignment horizontal="right"/>
    </xf>
    <xf numFmtId="0" fontId="17" fillId="0" borderId="2" xfId="1" applyFont="1" applyBorder="1" applyAlignment="1" applyProtection="1">
      <alignment horizontal="left"/>
      <protection locked="0"/>
    </xf>
  </cellXfs>
  <cellStyles count="2">
    <cellStyle name="Normal" xfId="0" builtinId="0"/>
    <cellStyle name="Standard 2" xfId="1"/>
  </cellStyles>
  <dxfs count="12"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Radio" firstButton="1" fmlaLink="$AO$36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checked="Checked" firstButton="1" fmlaLink="$AO$42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CheckBox" fmlaLink="$AO$49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O$50" lockText="1" noThreeD="1"/>
</file>

<file path=xl/ctrlProps/ctrlProp21.xml><?xml version="1.0" encoding="utf-8"?>
<formControlPr xmlns="http://schemas.microsoft.com/office/spreadsheetml/2009/9/main" objectType="CheckBox" fmlaLink="$AO$51" lockText="1" noThreeD="1"/>
</file>

<file path=xl/ctrlProps/ctrlProp22.xml><?xml version="1.0" encoding="utf-8"?>
<formControlPr xmlns="http://schemas.microsoft.com/office/spreadsheetml/2009/9/main" objectType="CheckBox" fmlaLink="$AO$52" lockText="1" noThreeD="1"/>
</file>

<file path=xl/ctrlProps/ctrlProp23.xml><?xml version="1.0" encoding="utf-8"?>
<formControlPr xmlns="http://schemas.microsoft.com/office/spreadsheetml/2009/9/main" objectType="CheckBox" fmlaLink="$AO$53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AO$2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fmlaLink="$AO$2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29</xdr:row>
      <xdr:rowOff>19050</xdr:rowOff>
    </xdr:from>
    <xdr:to>
      <xdr:col>9</xdr:col>
      <xdr:colOff>0</xdr:colOff>
      <xdr:row>29</xdr:row>
      <xdr:rowOff>180975</xdr:rowOff>
    </xdr:to>
    <xdr:pic macro="[0]!Bild_1_ändern">
      <xdr:nvPicPr>
        <xdr:cNvPr id="3278" name="Picture 1">
          <a:extLst>
            <a:ext uri="{FF2B5EF4-FFF2-40B4-BE49-F238E27FC236}">
              <a16:creationId xmlns:a16="http://schemas.microsoft.com/office/drawing/2014/main" id="{FDBBF420-AFCF-6F00-EE03-282263DED62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41910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2_ändern">
      <xdr:nvPicPr>
        <xdr:cNvPr id="3279" name="Picture 2">
          <a:extLst>
            <a:ext uri="{FF2B5EF4-FFF2-40B4-BE49-F238E27FC236}">
              <a16:creationId xmlns:a16="http://schemas.microsoft.com/office/drawing/2014/main" id="{0A203A3C-DA56-C06E-5B6C-29D6ACE9307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" r="-1395"/>
        <a:stretch>
          <a:fillRect/>
        </a:stretch>
      </xdr:blipFill>
      <xdr:spPr bwMode="auto">
        <a:xfrm>
          <a:off x="828675" y="3771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0]!Bild_3_ändern">
      <xdr:nvPicPr>
        <xdr:cNvPr id="3280" name="Picture 3">
          <a:extLst>
            <a:ext uri="{FF2B5EF4-FFF2-40B4-BE49-F238E27FC236}">
              <a16:creationId xmlns:a16="http://schemas.microsoft.com/office/drawing/2014/main" id="{5300EFC4-A680-B0EB-E6CA-9192911E4E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399097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47625</xdr:colOff>
      <xdr:row>25</xdr:row>
      <xdr:rowOff>19050</xdr:rowOff>
    </xdr:from>
    <xdr:to>
      <xdr:col>9</xdr:col>
      <xdr:colOff>28575</xdr:colOff>
      <xdr:row>25</xdr:row>
      <xdr:rowOff>180975</xdr:rowOff>
    </xdr:to>
    <xdr:pic macro="[0]!Bild_2_ändern">
      <xdr:nvPicPr>
        <xdr:cNvPr id="3281" name="Picture 2">
          <a:extLst>
            <a:ext uri="{FF2B5EF4-FFF2-40B4-BE49-F238E27FC236}">
              <a16:creationId xmlns:a16="http://schemas.microsoft.com/office/drawing/2014/main" id="{7B53A162-0E73-2E9B-B36F-33FD090BB16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9" t="2" r="-2879" b="-2"/>
        <a:stretch>
          <a:fillRect/>
        </a:stretch>
      </xdr:blipFill>
      <xdr:spPr bwMode="auto">
        <a:xfrm>
          <a:off x="857250" y="335280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26</xdr:row>
      <xdr:rowOff>19050</xdr:rowOff>
    </xdr:from>
    <xdr:to>
      <xdr:col>9</xdr:col>
      <xdr:colOff>9525</xdr:colOff>
      <xdr:row>26</xdr:row>
      <xdr:rowOff>180975</xdr:rowOff>
    </xdr:to>
    <xdr:pic macro="[0]!Bild_3_ändern">
      <xdr:nvPicPr>
        <xdr:cNvPr id="3282" name="Picture 3">
          <a:extLst>
            <a:ext uri="{FF2B5EF4-FFF2-40B4-BE49-F238E27FC236}">
              <a16:creationId xmlns:a16="http://schemas.microsoft.com/office/drawing/2014/main" id="{5AE8F96A-300B-7D54-67F9-16E7A2DED84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4" t="2" r="-2924" b="-2"/>
        <a:stretch>
          <a:fillRect/>
        </a:stretch>
      </xdr:blipFill>
      <xdr:spPr bwMode="auto">
        <a:xfrm>
          <a:off x="838200" y="356235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57150</xdr:rowOff>
        </xdr:from>
        <xdr:to>
          <xdr:col>12</xdr:col>
          <xdr:colOff>76200</xdr:colOff>
          <xdr:row>16</xdr:row>
          <xdr:rowOff>38100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258D02A-E921-E91B-4116-8B940D620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Innenaufstellung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11</xdr:row>
          <xdr:rowOff>57150</xdr:rowOff>
        </xdr:from>
        <xdr:to>
          <xdr:col>20</xdr:col>
          <xdr:colOff>28575</xdr:colOff>
          <xdr:row>16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5A0BA89-9DB9-F872-70BA-86E35DE072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Aussenaufstellung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11</xdr:row>
          <xdr:rowOff>57150</xdr:rowOff>
        </xdr:from>
        <xdr:to>
          <xdr:col>30</xdr:col>
          <xdr:colOff>0</xdr:colOff>
          <xdr:row>16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81F7B1D-C437-C267-23B6-35A3DE7130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Splitbauweise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33</xdr:col>
          <xdr:colOff>85725</xdr:colOff>
          <xdr:row>26</xdr:row>
          <xdr:rowOff>38100</xdr:rowOff>
        </xdr:to>
        <xdr:sp macro="" textlink="">
          <xdr:nvSpPr>
            <xdr:cNvPr id="3076" name="Option Button 4" descr="Standort&#10;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9345D0B-4DA9-3F73-D87C-98623BE087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im Gebäude, Schacht an der Fassade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33</xdr:col>
          <xdr:colOff>85725</xdr:colOff>
          <xdr:row>27</xdr:row>
          <xdr:rowOff>38100</xdr:rowOff>
        </xdr:to>
        <xdr:sp macro="" textlink="">
          <xdr:nvSpPr>
            <xdr:cNvPr id="3077" name="Option Button 5" descr="Standort&#10;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6767FB0F-E5C9-85B8-A474-53213B158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im Gebäude, Schacht in einspringender Fassadenecke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33</xdr:col>
          <xdr:colOff>85725</xdr:colOff>
          <xdr:row>28</xdr:row>
          <xdr:rowOff>38100</xdr:rowOff>
        </xdr:to>
        <xdr:sp macro="" textlink="">
          <xdr:nvSpPr>
            <xdr:cNvPr id="3078" name="Option Button 6" descr="Standort&#10;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3E75628-F150-54F6-BF46-47216AE36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aussen an der Fassade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33</xdr:col>
          <xdr:colOff>85725</xdr:colOff>
          <xdr:row>29</xdr:row>
          <xdr:rowOff>38100</xdr:rowOff>
        </xdr:to>
        <xdr:sp macro="" textlink="">
          <xdr:nvSpPr>
            <xdr:cNvPr id="3079" name="Option Button 7" descr="Standort&#10;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655A774C-3943-859A-CBE2-570D19285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aussen in einspringender Fassadenecke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30</xdr:col>
          <xdr:colOff>38100</xdr:colOff>
          <xdr:row>30</xdr:row>
          <xdr:rowOff>38100</xdr:rowOff>
        </xdr:to>
        <xdr:sp macro="" textlink="">
          <xdr:nvSpPr>
            <xdr:cNvPr id="3080" name="Option Button 8" descr="Standort&#10;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A992B07A-D821-AA21-7DBF-43F7DDD3E2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WP freistehend (+ 3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35</xdr:row>
          <xdr:rowOff>0</xdr:rowOff>
        </xdr:from>
        <xdr:to>
          <xdr:col>29</xdr:col>
          <xdr:colOff>19050</xdr:colOff>
          <xdr:row>39</xdr:row>
          <xdr:rowOff>76200</xdr:rowOff>
        </xdr:to>
        <xdr:sp macro="" textlink="">
          <xdr:nvSpPr>
            <xdr:cNvPr id="3081" name="Group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38835D6-510C-F0A2-4768-50A0C8523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Tonhaltigkeit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9525</xdr:rowOff>
        </xdr:from>
        <xdr:to>
          <xdr:col>14</xdr:col>
          <xdr:colOff>76200</xdr:colOff>
          <xdr:row>36</xdr:row>
          <xdr:rowOff>66675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EF62E36F-927A-5E82-16DE-54E5A26F46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hörbar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9525</xdr:rowOff>
        </xdr:from>
        <xdr:to>
          <xdr:col>23</xdr:col>
          <xdr:colOff>47625</xdr:colOff>
          <xdr:row>37</xdr:row>
          <xdr:rowOff>57150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834C3E8D-46CB-52E1-EEBC-3C45A08939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schwach hörbar + 2 dB (Normalfall)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9525</xdr:rowOff>
        </xdr:from>
        <xdr:to>
          <xdr:col>23</xdr:col>
          <xdr:colOff>57150</xdr:colOff>
          <xdr:row>38</xdr:row>
          <xdr:rowOff>66675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66A479CA-C944-14C3-EC6D-9CD9A95FC6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deutlich hörbar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0</xdr:rowOff>
        </xdr:from>
        <xdr:to>
          <xdr:col>29</xdr:col>
          <xdr:colOff>19050</xdr:colOff>
          <xdr:row>45</xdr:row>
          <xdr:rowOff>76200</xdr:rowOff>
        </xdr:to>
        <xdr:sp macro="" textlink="">
          <xdr:nvSpPr>
            <xdr:cNvPr id="3085" name="Group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86DB92F3-970E-15F9-11DD-D326E1D20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Impulshaltigkeit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19050</xdr:rowOff>
        </xdr:from>
        <xdr:to>
          <xdr:col>28</xdr:col>
          <xdr:colOff>104775</xdr:colOff>
          <xdr:row>42</xdr:row>
          <xdr:rowOff>47625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D449B2EB-C556-DFE7-60D0-9D0CE7075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hörbar (Normalfall: 1-stufiger monovalenter Betrieb)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9525</xdr:rowOff>
        </xdr:from>
        <xdr:to>
          <xdr:col>28</xdr:col>
          <xdr:colOff>133350</xdr:colOff>
          <xdr:row>43</xdr:row>
          <xdr:rowOff>57150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D526C6D4-C3B9-937C-8087-709C733DE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schwach hörbar + 2 dB (2-stufiger Betrieb od. Doppelanlage)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9525</xdr:rowOff>
        </xdr:from>
        <xdr:to>
          <xdr:col>27</xdr:col>
          <xdr:colOff>47625</xdr:colOff>
          <xdr:row>44</xdr:row>
          <xdr:rowOff>47625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F36C9C42-3610-2187-FE1D-A7D7EA4A57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deutlich hörbar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9525</xdr:rowOff>
        </xdr:from>
        <xdr:to>
          <xdr:col>21</xdr:col>
          <xdr:colOff>123825</xdr:colOff>
          <xdr:row>39</xdr:row>
          <xdr:rowOff>57150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ED6F4ABB-69AD-FF19-B9E2-162300830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stark hörbar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9525</xdr:rowOff>
        </xdr:from>
        <xdr:to>
          <xdr:col>27</xdr:col>
          <xdr:colOff>38100</xdr:colOff>
          <xdr:row>45</xdr:row>
          <xdr:rowOff>66675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1BECC9B8-DA67-FB83-36E8-904384EFE8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stark hörbar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9525</xdr:rowOff>
        </xdr:from>
        <xdr:to>
          <xdr:col>24</xdr:col>
          <xdr:colOff>9525</xdr:colOff>
          <xdr:row>49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C5AADBDC-89BF-E46F-3C14-A6B271CF0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Wetterschutzgitter schallgedämmt (ca. -3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24</xdr:col>
          <xdr:colOff>142875</xdr:colOff>
          <xdr:row>50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C8679F97-01E6-75CD-864B-D948D6DCE3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Lichtschacht klein (ca. 1,5 m tief, ca. -5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24</xdr:col>
          <xdr:colOff>152400</xdr:colOff>
          <xdr:row>51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5A29248F-920A-AE71-04CB-13579B4C9F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Lichtschacht gross (ca. 2,0 m tief, ca. -6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13</xdr:col>
          <xdr:colOff>0</xdr:colOff>
          <xdr:row>52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9AD982A7-46D3-63E2-DF08-5B19387CFD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12</xdr:col>
          <xdr:colOff>152400</xdr:colOff>
          <xdr:row>53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1371858B-C08F-50FE-1411-3BB656EDBE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95250</xdr:rowOff>
        </xdr:from>
        <xdr:to>
          <xdr:col>29</xdr:col>
          <xdr:colOff>152400</xdr:colOff>
          <xdr:row>21</xdr:row>
          <xdr:rowOff>95250</xdr:rowOff>
        </xdr:to>
        <xdr:sp macro="" textlink="">
          <xdr:nvSpPr>
            <xdr:cNvPr id="3096" name="Group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B0BB6B2-507A-B0DA-CA04-A6BBFB4EB8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Empfindlichkeitsstufe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0</xdr:rowOff>
        </xdr:from>
        <xdr:to>
          <xdr:col>20</xdr:col>
          <xdr:colOff>85725</xdr:colOff>
          <xdr:row>21</xdr:row>
          <xdr:rowOff>38100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207CB91B-0259-F82A-7104-C75BA3B77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 II (Wohnzone)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20</xdr:row>
          <xdr:rowOff>0</xdr:rowOff>
        </xdr:from>
        <xdr:to>
          <xdr:col>29</xdr:col>
          <xdr:colOff>142875</xdr:colOff>
          <xdr:row>21</xdr:row>
          <xdr:rowOff>47625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5ABC1113-38C9-1CFD-6E80-618142E6FE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 III (z.B. Mischzone)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7</xdr:row>
          <xdr:rowOff>152400</xdr:rowOff>
        </xdr:from>
        <xdr:to>
          <xdr:col>36</xdr:col>
          <xdr:colOff>0</xdr:colOff>
          <xdr:row>9</xdr:row>
          <xdr:rowOff>57150</xdr:rowOff>
        </xdr:to>
        <xdr:sp macro="" textlink="">
          <xdr:nvSpPr>
            <xdr:cNvPr id="3099" name="OptionButton1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DEAF1E86-BFBC-A6AF-FE8B-A20708F407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</xdr:row>
          <xdr:rowOff>161925</xdr:rowOff>
        </xdr:from>
        <xdr:to>
          <xdr:col>36</xdr:col>
          <xdr:colOff>0</xdr:colOff>
          <xdr:row>10</xdr:row>
          <xdr:rowOff>85725</xdr:rowOff>
        </xdr:to>
        <xdr:sp macro="" textlink="">
          <xdr:nvSpPr>
            <xdr:cNvPr id="3100" name="OptionButton2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7BFF5BA0-F352-2F7F-A989-E0044FF52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58</xdr:row>
          <xdr:rowOff>0</xdr:rowOff>
        </xdr:from>
        <xdr:to>
          <xdr:col>21</xdr:col>
          <xdr:colOff>76200</xdr:colOff>
          <xdr:row>59</xdr:row>
          <xdr:rowOff>47625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961719C7-ED7D-522E-0F62-FEEB2B413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58</xdr:row>
          <xdr:rowOff>0</xdr:rowOff>
        </xdr:from>
        <xdr:to>
          <xdr:col>29</xdr:col>
          <xdr:colOff>76200</xdr:colOff>
          <xdr:row>59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B4C108D8-2B74-832C-9382-8FCF597F4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218" name="Picture 1">
          <a:extLst>
            <a:ext uri="{FF2B5EF4-FFF2-40B4-BE49-F238E27FC236}">
              <a16:creationId xmlns:a16="http://schemas.microsoft.com/office/drawing/2014/main" id="{76913C4C-0415-6D5E-F1DF-4B6F498B09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477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1219" name="Picture 2">
          <a:extLst>
            <a:ext uri="{FF2B5EF4-FFF2-40B4-BE49-F238E27FC236}">
              <a16:creationId xmlns:a16="http://schemas.microsoft.com/office/drawing/2014/main" id="{F56128BE-8DD9-EA90-D270-1E224F8AB12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85925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1220" name="Picture 3">
          <a:extLst>
            <a:ext uri="{FF2B5EF4-FFF2-40B4-BE49-F238E27FC236}">
              <a16:creationId xmlns:a16="http://schemas.microsoft.com/office/drawing/2014/main" id="{930D2EAC-1345-72E0-C6D0-08A769FCAB2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628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7" Type="http://schemas.openxmlformats.org/officeDocument/2006/relationships/control" Target="../activeX/activeX2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8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X266"/>
  <sheetViews>
    <sheetView tabSelected="1" topLeftCell="A35" zoomScaleNormal="100" workbookViewId="0">
      <selection activeCell="Z9" sqref="Z9:AF9"/>
    </sheetView>
  </sheetViews>
  <sheetFormatPr baseColWidth="10" defaultRowHeight="12.75"/>
  <cols>
    <col min="1" max="35" width="2.42578125" style="4" customWidth="1"/>
    <col min="36" max="36" width="5" style="4" customWidth="1"/>
    <col min="37" max="37" width="2.42578125" style="4" customWidth="1"/>
    <col min="38" max="40" width="2.42578125" style="1" hidden="1" customWidth="1"/>
    <col min="41" max="41" width="12.140625" style="2" hidden="1" customWidth="1"/>
    <col min="42" max="44" width="12.140625" style="3" customWidth="1"/>
    <col min="45" max="50" width="2.42578125" style="3" customWidth="1"/>
    <col min="51" max="110" width="2.42578125" style="4" customWidth="1"/>
    <col min="111" max="16384" width="11.42578125" style="4"/>
  </cols>
  <sheetData>
    <row r="1" spans="1:50" ht="18.7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50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50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50" s="5" customFormat="1" ht="12">
      <c r="A4" s="36" t="s">
        <v>7</v>
      </c>
      <c r="B4" s="36"/>
      <c r="C4" s="36"/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5"/>
      <c r="R4" s="36" t="s">
        <v>48</v>
      </c>
      <c r="S4" s="36"/>
      <c r="T4" s="36"/>
      <c r="U4" s="36"/>
      <c r="V4" s="36"/>
      <c r="W4" s="36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38"/>
      <c r="AK4" s="38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5" customFormat="1" ht="12">
      <c r="A5" s="36" t="s">
        <v>8</v>
      </c>
      <c r="B5" s="36"/>
      <c r="C5" s="36"/>
      <c r="D5" s="36"/>
      <c r="E5" s="36"/>
      <c r="F5" s="37"/>
      <c r="G5" s="37"/>
      <c r="H5" s="25"/>
      <c r="I5" s="37"/>
      <c r="J5" s="37"/>
      <c r="K5" s="37"/>
      <c r="L5" s="37"/>
      <c r="M5" s="37"/>
      <c r="N5" s="37"/>
      <c r="O5" s="37"/>
      <c r="P5" s="37"/>
      <c r="Q5" s="25"/>
      <c r="R5" s="36" t="s">
        <v>45</v>
      </c>
      <c r="S5" s="36"/>
      <c r="T5" s="36"/>
      <c r="U5" s="36"/>
      <c r="V5" s="36"/>
      <c r="W5" s="36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38"/>
      <c r="AK5" s="38"/>
      <c r="AL5" s="6"/>
      <c r="AM5" s="6"/>
      <c r="AN5" s="6"/>
      <c r="AO5" s="9"/>
      <c r="AP5" s="8"/>
      <c r="AQ5" s="8"/>
      <c r="AR5" s="8"/>
      <c r="AS5" s="8"/>
      <c r="AT5" s="8"/>
      <c r="AU5" s="8"/>
      <c r="AV5" s="8"/>
      <c r="AW5" s="8"/>
      <c r="AX5" s="8"/>
    </row>
    <row r="6" spans="1:50" ht="9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50">
      <c r="A7" s="40" t="s">
        <v>50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 t="s">
        <v>9</v>
      </c>
      <c r="AJ7" s="41"/>
      <c r="AK7" s="41"/>
    </row>
    <row r="8" spans="1:50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1"/>
      <c r="AJ8" s="41"/>
      <c r="AK8" s="41"/>
    </row>
    <row r="9" spans="1:50" s="5" customFormat="1" ht="13.5">
      <c r="A9" s="36" t="s">
        <v>11</v>
      </c>
      <c r="B9" s="36"/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5"/>
      <c r="R9" s="36" t="s">
        <v>51</v>
      </c>
      <c r="S9" s="36"/>
      <c r="T9" s="36"/>
      <c r="U9" s="36"/>
      <c r="V9" s="36"/>
      <c r="W9" s="36"/>
      <c r="X9" s="36"/>
      <c r="Y9" s="36"/>
      <c r="Z9" s="43"/>
      <c r="AA9" s="43"/>
      <c r="AB9" s="43"/>
      <c r="AC9" s="43"/>
      <c r="AD9" s="43"/>
      <c r="AE9" s="43"/>
      <c r="AF9" s="43"/>
      <c r="AG9" s="44" t="s">
        <v>12</v>
      </c>
      <c r="AH9" s="44"/>
      <c r="AI9" s="25"/>
      <c r="AJ9" s="25"/>
      <c r="AK9" s="25"/>
      <c r="AL9" s="6"/>
      <c r="AM9" s="6"/>
      <c r="AN9" s="6"/>
      <c r="AO9" s="10"/>
      <c r="AP9" s="8"/>
      <c r="AQ9" s="8"/>
      <c r="AR9" s="8"/>
      <c r="AS9" s="8"/>
      <c r="AT9" s="8"/>
      <c r="AU9" s="8" t="s">
        <v>44</v>
      </c>
      <c r="AV9" s="8"/>
      <c r="AW9" s="8"/>
      <c r="AX9" s="8"/>
    </row>
    <row r="10" spans="1:50" s="5" customFormat="1" ht="12">
      <c r="A10" s="45" t="s">
        <v>13</v>
      </c>
      <c r="B10" s="45"/>
      <c r="C10" s="45"/>
      <c r="D10" s="45"/>
      <c r="E10" s="4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25"/>
      <c r="R10" s="46" t="s">
        <v>14</v>
      </c>
      <c r="S10" s="47"/>
      <c r="T10" s="47"/>
      <c r="U10" s="47"/>
      <c r="V10" s="47"/>
      <c r="W10" s="47"/>
      <c r="X10" s="47"/>
      <c r="Y10" s="47"/>
      <c r="Z10" s="48"/>
      <c r="AA10" s="48"/>
      <c r="AB10" s="48"/>
      <c r="AC10" s="48"/>
      <c r="AD10" s="48"/>
      <c r="AE10" s="48"/>
      <c r="AF10" s="48"/>
      <c r="AG10" s="49" t="s">
        <v>12</v>
      </c>
      <c r="AH10" s="50"/>
      <c r="AI10" s="25"/>
      <c r="AJ10" s="25"/>
      <c r="AK10" s="25"/>
      <c r="AL10" s="6"/>
      <c r="AM10" s="6"/>
      <c r="AN10" s="6"/>
      <c r="AO10" s="9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3.5">
      <c r="A11" s="45" t="s">
        <v>15</v>
      </c>
      <c r="B11" s="45"/>
      <c r="C11" s="45"/>
      <c r="D11" s="45"/>
      <c r="E11" s="45"/>
      <c r="F11" s="51"/>
      <c r="G11" s="51"/>
      <c r="H11" s="51"/>
      <c r="I11" s="51"/>
      <c r="J11" s="51"/>
      <c r="K11" s="51"/>
      <c r="L11" s="51"/>
      <c r="M11" s="51"/>
      <c r="N11" s="51"/>
      <c r="O11" s="26" t="s">
        <v>16</v>
      </c>
      <c r="P11" s="27"/>
      <c r="Q11" s="25"/>
      <c r="R11" s="52" t="s">
        <v>52</v>
      </c>
      <c r="S11" s="53"/>
      <c r="T11" s="53"/>
      <c r="U11" s="53"/>
      <c r="V11" s="53"/>
      <c r="W11" s="53"/>
      <c r="X11" s="53"/>
      <c r="Y11" s="53"/>
      <c r="Z11" s="54"/>
      <c r="AA11" s="54"/>
      <c r="AB11" s="54"/>
      <c r="AC11" s="54"/>
      <c r="AD11" s="54"/>
      <c r="AE11" s="54"/>
      <c r="AF11" s="54"/>
      <c r="AG11" s="53" t="s">
        <v>17</v>
      </c>
      <c r="AH11" s="55"/>
      <c r="AI11" s="56"/>
      <c r="AJ11" s="38"/>
      <c r="AK11" s="38"/>
      <c r="AL11" s="6"/>
      <c r="AM11" s="6"/>
      <c r="AN11" s="6"/>
      <c r="AO11" s="9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t="12">
      <c r="A13" s="36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6"/>
      <c r="AM13" s="6"/>
      <c r="AN13" s="6"/>
      <c r="AO13" s="10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6" hidden="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idden="1">
      <c r="A15" s="28" t="s">
        <v>19</v>
      </c>
      <c r="B15" s="25"/>
      <c r="C15" s="25"/>
      <c r="D15" s="25"/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0" t="s">
        <v>20</v>
      </c>
      <c r="AC15" s="57" t="str">
        <f>IF(AO15&lt;0,0,AO15)</f>
        <v/>
      </c>
      <c r="AD15" s="57"/>
      <c r="AE15" s="36" t="s">
        <v>21</v>
      </c>
      <c r="AF15" s="36"/>
      <c r="AG15" s="36"/>
      <c r="AH15" s="36"/>
      <c r="AI15" s="36"/>
      <c r="AJ15" s="36"/>
      <c r="AK15" s="36"/>
      <c r="AL15" s="6"/>
      <c r="AM15" s="6"/>
      <c r="AN15" s="6"/>
      <c r="AO15" s="11" t="str">
        <f>IF(F11="","",IF(AF18="",0,IF(F11&lt;10,(AF18-58),(AF18-(58+(F11-10)*0.5)))))</f>
        <v/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2" hidden="1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0"/>
      <c r="AC16" s="31"/>
      <c r="AD16" s="32"/>
      <c r="AE16" s="32"/>
      <c r="AF16" s="25"/>
      <c r="AG16" s="25"/>
      <c r="AH16" s="25"/>
      <c r="AI16" s="25"/>
      <c r="AJ16" s="25"/>
      <c r="AK16" s="25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" customFormat="1" ht="9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" customFormat="1" ht="13.5">
      <c r="A18" s="36" t="s">
        <v>53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58">
        <f>IF(AO10=FALSE,IF(Z10="","",(Z10+20*LOG10(Z11)+11-3)),Z9)</f>
        <v>0</v>
      </c>
      <c r="AG18" s="58"/>
      <c r="AH18" s="58"/>
      <c r="AI18" s="25" t="s">
        <v>12</v>
      </c>
      <c r="AJ18" s="25"/>
      <c r="AK18" s="25"/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5" customFormat="1" ht="12">
      <c r="A19" s="45" t="s">
        <v>54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51"/>
      <c r="AG19" s="51"/>
      <c r="AH19" s="51"/>
      <c r="AI19" s="36" t="s">
        <v>17</v>
      </c>
      <c r="AJ19" s="36"/>
      <c r="AK19" s="25"/>
      <c r="AL19" s="6"/>
      <c r="AM19" s="6"/>
      <c r="AN19" s="6"/>
      <c r="AO19" s="10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1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L20" s="6"/>
      <c r="AM20" s="6"/>
      <c r="AN20" s="6"/>
      <c r="AO20" s="10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" customFormat="1" ht="12">
      <c r="A21" s="60" t="s">
        <v>23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>
        <f>IF(AO21=1,45,50)</f>
        <v>45</v>
      </c>
      <c r="AG21" s="61"/>
      <c r="AH21" s="61"/>
      <c r="AI21" s="5" t="s">
        <v>12</v>
      </c>
      <c r="AL21" s="6"/>
      <c r="AM21" s="6"/>
      <c r="AN21" s="6"/>
      <c r="AO21" s="10">
        <v>1</v>
      </c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" customFormat="1" ht="11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L22" s="6"/>
      <c r="AM22" s="6"/>
      <c r="AN22" s="6"/>
      <c r="AO22" s="10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" customFormat="1" ht="14.25">
      <c r="A23" s="62" t="s">
        <v>46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" customFormat="1" ht="6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5" customFormat="1" ht="12">
      <c r="A25" s="63" t="s">
        <v>24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L25" s="6"/>
      <c r="AM25" s="6"/>
      <c r="AN25" s="6"/>
      <c r="AO25" s="10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" customFormat="1" ht="16.5" customHeight="1">
      <c r="A26" s="60" t="s">
        <v>25</v>
      </c>
      <c r="B26" s="60"/>
      <c r="C26" s="60"/>
      <c r="D26" s="60"/>
      <c r="E26" s="60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L26" s="6"/>
      <c r="AM26" s="6"/>
      <c r="AN26" s="6"/>
      <c r="AO26" s="10">
        <v>3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" customFormat="1" ht="16.5" customHeight="1">
      <c r="A27" s="60" t="s">
        <v>26</v>
      </c>
      <c r="B27" s="60"/>
      <c r="C27" s="60"/>
      <c r="D27" s="60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L27" s="6"/>
      <c r="AM27" s="6"/>
      <c r="AN27" s="6"/>
      <c r="AO27" s="10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6.5" customHeight="1">
      <c r="A28" s="59"/>
      <c r="B28" s="59"/>
      <c r="C28" s="59"/>
      <c r="D28" s="59"/>
      <c r="E28" s="59"/>
      <c r="F28" s="64"/>
      <c r="G28" s="64"/>
      <c r="H28" s="64"/>
      <c r="I28" s="64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" customFormat="1" ht="16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" customFormat="1" ht="16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1">
        <f>IF(AO26=1,6,IF(AO26=2,9,IF(AO26=3,6,IF(AO26=4,9,3))))</f>
        <v>6</v>
      </c>
      <c r="AG30" s="61"/>
      <c r="AH30" s="61"/>
      <c r="AI30" s="60" t="s">
        <v>27</v>
      </c>
      <c r="AJ30" s="60"/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" customFormat="1" ht="16.5" customHeight="1">
      <c r="A31" s="60" t="s">
        <v>47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5" t="str">
        <f>IF(AF19="","",IF(AF18="","",AF18-11+AF30-20*LOG(AF19)))</f>
        <v/>
      </c>
      <c r="AG31" s="65"/>
      <c r="AH31" s="65"/>
      <c r="AI31" s="5" t="s">
        <v>12</v>
      </c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" customFormat="1" ht="6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15" customHeight="1">
      <c r="A33" s="60" t="s">
        <v>28</v>
      </c>
      <c r="B33" s="60"/>
      <c r="C33" s="60"/>
      <c r="D33" s="60"/>
      <c r="E33" s="60"/>
      <c r="F33" s="60"/>
      <c r="G33" s="60"/>
      <c r="H33" s="60"/>
      <c r="I33" s="60"/>
      <c r="J33" s="60" t="s">
        <v>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6">
        <v>10</v>
      </c>
      <c r="AG33" s="66"/>
      <c r="AH33" s="66"/>
      <c r="AI33" s="60" t="s">
        <v>27</v>
      </c>
      <c r="AJ33" s="60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6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15" customHeight="1">
      <c r="A35" s="67" t="s">
        <v>30</v>
      </c>
      <c r="B35" s="67"/>
      <c r="C35" s="67"/>
      <c r="D35" s="67"/>
      <c r="E35" s="67"/>
      <c r="F35" s="67"/>
      <c r="G35" s="67"/>
      <c r="H35" s="67"/>
      <c r="I35" s="67"/>
      <c r="J35" s="67" t="s">
        <v>31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L35" s="6"/>
      <c r="AM35" s="6"/>
      <c r="AN35" s="6"/>
      <c r="AO35" s="10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L36" s="6"/>
      <c r="AM36" s="6"/>
      <c r="AN36" s="6"/>
      <c r="AO36" s="10">
        <v>2</v>
      </c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L37" s="6"/>
      <c r="AM37" s="6"/>
      <c r="AN37" s="6"/>
      <c r="AO37" s="10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1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6">
        <f>IF(AO36=2,2,IF(AO36=3,4,IF(AO36=4,6,0)))</f>
        <v>2</v>
      </c>
      <c r="AG39" s="66"/>
      <c r="AH39" s="66"/>
      <c r="AI39" s="60" t="s">
        <v>27</v>
      </c>
      <c r="AJ39" s="60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7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15" customHeight="1">
      <c r="A41" s="68" t="s">
        <v>32</v>
      </c>
      <c r="B41" s="68"/>
      <c r="C41" s="68"/>
      <c r="D41" s="68"/>
      <c r="E41" s="68"/>
      <c r="F41" s="68"/>
      <c r="G41" s="68"/>
      <c r="H41" s="68"/>
      <c r="I41" s="68"/>
      <c r="J41" s="68" t="s">
        <v>33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L41" s="6"/>
      <c r="AM41" s="6"/>
      <c r="AN41" s="6"/>
      <c r="AO41" s="10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L42" s="6"/>
      <c r="AM42" s="6"/>
      <c r="AN42" s="6"/>
      <c r="AO42" s="10">
        <v>1</v>
      </c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L43" s="6"/>
      <c r="AM43" s="6"/>
      <c r="AN43" s="6"/>
      <c r="AO43" s="10"/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6">
        <f>IF(AO42=2,2,IF(AO42=3,4,IF(AO42=4,6,0)))</f>
        <v>0</v>
      </c>
      <c r="AG45" s="66"/>
      <c r="AH45" s="66"/>
      <c r="AI45" s="60" t="s">
        <v>27</v>
      </c>
      <c r="AJ45" s="60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0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5" customHeight="1">
      <c r="A47" s="60" t="s">
        <v>34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12"/>
      <c r="W47" s="69">
        <v>720</v>
      </c>
      <c r="X47" s="69"/>
      <c r="Y47" s="5" t="s">
        <v>35</v>
      </c>
      <c r="AA47" s="59"/>
      <c r="AB47" s="59"/>
      <c r="AC47" s="59"/>
      <c r="AD47" s="59"/>
      <c r="AE47" s="59"/>
      <c r="AF47" s="70">
        <f>10*LOG(W47/720)</f>
        <v>0</v>
      </c>
      <c r="AG47" s="70"/>
      <c r="AH47" s="70"/>
      <c r="AI47" s="60" t="s">
        <v>27</v>
      </c>
      <c r="AJ47" s="60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6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L48" s="6"/>
      <c r="AM48" s="6"/>
      <c r="AN48" s="6"/>
      <c r="AO48" s="10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1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2">
        <v>-3</v>
      </c>
      <c r="AA49" s="72"/>
      <c r="AB49" s="72"/>
      <c r="AC49" s="5" t="s">
        <v>27</v>
      </c>
      <c r="AD49" s="71"/>
      <c r="AE49" s="71"/>
      <c r="AF49" s="71"/>
      <c r="AG49" s="71"/>
      <c r="AH49" s="71"/>
      <c r="AI49" s="71"/>
      <c r="AJ49" s="71"/>
      <c r="AL49" s="6"/>
      <c r="AM49" s="6"/>
      <c r="AN49" s="6" t="str">
        <f>IF(AO49=TRUE,Z49,"")</f>
        <v/>
      </c>
      <c r="AO49" s="10" t="b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72">
        <v>-5</v>
      </c>
      <c r="AA50" s="72"/>
      <c r="AB50" s="72"/>
      <c r="AC50" s="5" t="s">
        <v>27</v>
      </c>
      <c r="AD50" s="59"/>
      <c r="AE50" s="59"/>
      <c r="AF50" s="59"/>
      <c r="AG50" s="59"/>
      <c r="AH50" s="59"/>
      <c r="AI50" s="59"/>
      <c r="AJ50" s="59"/>
      <c r="AL50" s="6"/>
      <c r="AM50" s="6"/>
      <c r="AN50" s="6" t="str">
        <f>IF(AO50=TRUE,Z50,"")</f>
        <v/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72">
        <v>-6</v>
      </c>
      <c r="AA51" s="72"/>
      <c r="AB51" s="72"/>
      <c r="AC51" s="5" t="s">
        <v>27</v>
      </c>
      <c r="AD51" s="59"/>
      <c r="AE51" s="59"/>
      <c r="AF51" s="59"/>
      <c r="AG51" s="59"/>
      <c r="AH51" s="59"/>
      <c r="AI51" s="59"/>
      <c r="AJ51" s="59"/>
      <c r="AL51" s="6"/>
      <c r="AM51" s="6"/>
      <c r="AN51" s="6" t="str">
        <f>IF(AO51=TRUE,Z51,"")</f>
        <v/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2">
      <c r="A52" s="73"/>
      <c r="B52" s="73"/>
      <c r="C52" s="73"/>
      <c r="D52" s="73"/>
      <c r="E52" s="73"/>
      <c r="F52" s="73"/>
      <c r="G52" s="73"/>
      <c r="H52" s="73"/>
      <c r="I52" s="73"/>
      <c r="J52" s="8"/>
      <c r="K52" s="8"/>
      <c r="L52" s="8"/>
      <c r="M52" s="8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Z52" s="75"/>
      <c r="AA52" s="75"/>
      <c r="AB52" s="75"/>
      <c r="AC52" s="5" t="s">
        <v>27</v>
      </c>
      <c r="AD52" s="59"/>
      <c r="AE52" s="59"/>
      <c r="AF52" s="59"/>
      <c r="AG52" s="59"/>
      <c r="AH52" s="59"/>
      <c r="AI52" s="59"/>
      <c r="AJ52" s="59"/>
      <c r="AL52" s="6"/>
      <c r="AM52" s="6"/>
      <c r="AN52" s="6" t="str">
        <f>IF(AO52=TRUE,Z52,"")</f>
        <v/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12">
      <c r="A53" s="73"/>
      <c r="B53" s="73"/>
      <c r="C53" s="73"/>
      <c r="D53" s="73"/>
      <c r="E53" s="73"/>
      <c r="F53" s="73"/>
      <c r="G53" s="73"/>
      <c r="H53" s="73"/>
      <c r="I53" s="73"/>
      <c r="J53" s="8"/>
      <c r="K53" s="8"/>
      <c r="L53" s="8"/>
      <c r="M53" s="8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Z53" s="75"/>
      <c r="AA53" s="75"/>
      <c r="AB53" s="75"/>
      <c r="AC53" s="5" t="s">
        <v>27</v>
      </c>
      <c r="AD53" s="59"/>
      <c r="AE53" s="59"/>
      <c r="AF53" s="66">
        <f>SUM(AN49:AN53)</f>
        <v>0</v>
      </c>
      <c r="AG53" s="66"/>
      <c r="AH53" s="66"/>
      <c r="AI53" s="60" t="s">
        <v>27</v>
      </c>
      <c r="AJ53" s="60"/>
      <c r="AL53" s="6"/>
      <c r="AM53" s="6"/>
      <c r="AN53" s="6" t="str">
        <f>IF(AO53=TRUE,Z53,"")</f>
        <v/>
      </c>
      <c r="AO53" s="10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5" customFormat="1" ht="6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L54" s="6"/>
      <c r="AM54" s="6"/>
      <c r="AN54" s="6"/>
      <c r="AO54" s="10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17" customFormat="1" ht="13.5">
      <c r="A55" s="63" t="s">
        <v>37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76" t="str">
        <f>IF(AF31="","",AF31+AF33+AF39+AF45+AF47+AF53)</f>
        <v/>
      </c>
      <c r="AG55" s="76"/>
      <c r="AH55" s="76"/>
      <c r="AI55" s="63" t="s">
        <v>12</v>
      </c>
      <c r="AJ55" s="63"/>
      <c r="AK55" s="63"/>
      <c r="AL55" s="14"/>
      <c r="AM55" s="14"/>
      <c r="AN55" s="14"/>
      <c r="AO55" s="15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s="5" customFormat="1" ht="6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L56" s="6"/>
      <c r="AM56" s="6"/>
      <c r="AN56" s="6"/>
      <c r="AO56" s="10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5" customFormat="1" ht="12">
      <c r="A57" s="5" t="s">
        <v>38</v>
      </c>
      <c r="I57" s="59">
        <f>AF21</f>
        <v>45</v>
      </c>
      <c r="J57" s="59"/>
      <c r="K57" s="5" t="s">
        <v>39</v>
      </c>
      <c r="O57" s="63" t="str">
        <f>IF(AF31="","",IF(AF55&lt;=AF21,"eingehalten.","nicht eingehalten."))</f>
        <v/>
      </c>
      <c r="P57" s="63"/>
      <c r="Q57" s="63"/>
      <c r="R57" s="63"/>
      <c r="S57" s="63"/>
      <c r="T57" s="63"/>
      <c r="U57" s="63"/>
      <c r="V57" s="63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 ht="7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L58" s="6"/>
      <c r="AM58" s="6"/>
      <c r="AN58" s="6"/>
      <c r="AO58" s="10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12">
      <c r="A59" s="63" t="s">
        <v>40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18"/>
      <c r="AL59" s="6"/>
      <c r="AM59" s="6"/>
      <c r="AN59" s="6"/>
      <c r="AO59" s="10">
        <v>5</v>
      </c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 ht="1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L60" s="6"/>
      <c r="AM60" s="6"/>
      <c r="AN60" s="6"/>
      <c r="AO60" s="10"/>
      <c r="AP60" s="8"/>
      <c r="AQ60" s="8"/>
      <c r="AR60" s="8"/>
      <c r="AS60" s="8"/>
      <c r="AT60" s="8"/>
      <c r="AU60" s="8"/>
      <c r="AV60" s="8"/>
      <c r="AW60" s="8"/>
      <c r="AX60" s="8"/>
    </row>
    <row r="61" spans="1:50" s="17" customFormat="1" ht="12">
      <c r="A61" s="63" t="s">
        <v>41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L61" s="14"/>
      <c r="AM61" s="14"/>
      <c r="AN61" s="14"/>
      <c r="AO61" s="15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s="5" customFormat="1" ht="23.2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8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L62" s="6"/>
      <c r="AM62" s="6"/>
      <c r="AN62" s="6"/>
      <c r="AO62" s="10"/>
      <c r="AP62" s="8"/>
      <c r="AQ62" s="8"/>
      <c r="AR62" s="8"/>
      <c r="AS62" s="8"/>
      <c r="AT62" s="8"/>
      <c r="AU62" s="8"/>
      <c r="AV62" s="8"/>
      <c r="AW62" s="8"/>
      <c r="AX62" s="8"/>
    </row>
    <row r="63" spans="1:50" s="21" customFormat="1" ht="8.25">
      <c r="A63" s="19" t="s">
        <v>42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9"/>
      <c r="S63" s="20" t="s">
        <v>43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9"/>
      <c r="AL63" s="22"/>
      <c r="AM63" s="22"/>
      <c r="AN63" s="22"/>
      <c r="AO63" s="23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s="5" customFormat="1" ht="12">
      <c r="AL64" s="6"/>
      <c r="AM64" s="6"/>
      <c r="AN64" s="6"/>
      <c r="AO64" s="10"/>
      <c r="AP64" s="8"/>
      <c r="AQ64" s="8"/>
      <c r="AR64" s="8"/>
      <c r="AS64" s="8"/>
      <c r="AT64" s="8"/>
      <c r="AU64" s="8"/>
      <c r="AV64" s="8"/>
      <c r="AW64" s="8"/>
      <c r="AX64" s="8"/>
    </row>
    <row r="65" spans="38:50" s="5" customFormat="1" ht="12">
      <c r="AL65" s="6"/>
      <c r="AM65" s="6"/>
      <c r="AN65" s="6"/>
      <c r="AO65" s="10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5" customFormat="1" ht="12"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5" customFormat="1" ht="12"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5" customFormat="1" ht="12"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5" customFormat="1" ht="12"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5" customFormat="1" ht="12"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5" customFormat="1" ht="12"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5" customFormat="1" ht="12"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5" customFormat="1" ht="12"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5" customFormat="1" ht="12"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5" customFormat="1" ht="12"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5" customFormat="1" ht="12"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5" customFormat="1" ht="12"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5" customFormat="1" ht="12"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5" customFormat="1" ht="12"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5" customFormat="1" ht="12"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5" customFormat="1" ht="12"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5" customFormat="1" ht="12"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5" customFormat="1" ht="12"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5" customFormat="1" ht="12"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5" customFormat="1" ht="12"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5" customFormat="1" ht="12"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5" customFormat="1" ht="12"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5" customFormat="1" ht="12"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5" customFormat="1" ht="12"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5" customFormat="1" ht="12"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5" customFormat="1" ht="12"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5" customFormat="1" ht="12"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5" customFormat="1" ht="12"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5" customFormat="1" ht="12"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5" customFormat="1" ht="12"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5" customFormat="1" ht="12"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5" customFormat="1" ht="12"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5" customFormat="1" ht="12"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5" customFormat="1" ht="12"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5" customFormat="1" ht="12"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5" customFormat="1" ht="12"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5" customFormat="1" ht="12"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5" customFormat="1" ht="12"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5" customFormat="1" ht="12"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5" customFormat="1" ht="12"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5" customFormat="1" ht="12"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5" customFormat="1" ht="12"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5" customFormat="1" ht="12"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5" customFormat="1" ht="12"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5" customFormat="1" ht="12"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5" customFormat="1" ht="12"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5" customFormat="1" ht="12"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5" customFormat="1" ht="12"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5" customFormat="1" ht="12"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5" customFormat="1" ht="12"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5" customFormat="1" ht="12"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5" customFormat="1" ht="12"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5" customFormat="1" ht="12"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5" customFormat="1" ht="12"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5" customFormat="1" ht="12"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5" customFormat="1" ht="12"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5" customFormat="1" ht="12"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5" customFormat="1" ht="12"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5" customFormat="1" ht="12"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5" customFormat="1" ht="12"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5" customFormat="1" ht="12"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5" customFormat="1" ht="12"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5" customFormat="1" ht="12"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5" customFormat="1" ht="12"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5" customFormat="1" ht="12"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5" customFormat="1" ht="12"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5" customFormat="1" ht="12"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5" customFormat="1" ht="12"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5" customFormat="1" ht="12"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5" customFormat="1" ht="12"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5" customFormat="1" ht="12"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5" customFormat="1" ht="12"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5" customFormat="1" ht="12"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5" customFormat="1" ht="12"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5" customFormat="1" ht="12"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5" customFormat="1" ht="12"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5" customFormat="1" ht="12"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5" customFormat="1" ht="12"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5" customFormat="1" ht="12"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5" customFormat="1" ht="12"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5" customFormat="1" ht="12"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5" customFormat="1" ht="12"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5" customFormat="1" ht="12"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5" customFormat="1" ht="12"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5" customFormat="1" ht="12"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5" customFormat="1" ht="12"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5" customFormat="1" ht="12"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5" customFormat="1" ht="12"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5" customFormat="1" ht="12"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5" customFormat="1" ht="12"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5" customFormat="1" ht="12"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5" customFormat="1" ht="12"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5" customFormat="1" ht="12"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5" customFormat="1" ht="12"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5" customFormat="1" ht="12"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5" customFormat="1" ht="12"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5" customFormat="1" ht="12"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5" customFormat="1" ht="12"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5" customFormat="1" ht="12"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5" customFormat="1" ht="12"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5" customFormat="1" ht="12"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5" customFormat="1" ht="12"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5" customFormat="1" ht="12"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5" customFormat="1" ht="12"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5" customFormat="1" ht="12"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5" customFormat="1" ht="12"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5" customFormat="1" ht="12"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5" customFormat="1" ht="12"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5" customFormat="1" ht="12"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5" customFormat="1" ht="12"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5" customFormat="1" ht="12"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5" customFormat="1" ht="12"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5" customFormat="1" ht="12"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5" customFormat="1" ht="12"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5" customFormat="1" ht="12"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5" customFormat="1" ht="12"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5" customFormat="1" ht="12"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5" customFormat="1" ht="12"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5" customFormat="1" ht="12"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5" customFormat="1" ht="12"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5" customFormat="1" ht="12"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5" customFormat="1" ht="12"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5" customFormat="1" ht="12"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5" customFormat="1" ht="12"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5" customFormat="1" ht="12"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5" customFormat="1" ht="12"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5" customFormat="1" ht="12"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5" customFormat="1" ht="12"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5" customFormat="1" ht="12"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5" customFormat="1" ht="12"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5" customFormat="1" ht="12"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5" customFormat="1" ht="12"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5" customFormat="1" ht="12"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5" customFormat="1" ht="12"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5" customFormat="1" ht="12"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5" customFormat="1" ht="12"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5" customFormat="1" ht="12"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5" customFormat="1" ht="12"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5" customFormat="1" ht="12"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5" customFormat="1" ht="12"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5" customFormat="1" ht="12"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5" customFormat="1" ht="12"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5" customFormat="1" ht="12"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5" customFormat="1" ht="12"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5" customFormat="1" ht="12"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5" customFormat="1" ht="12"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5" customFormat="1" ht="12"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5" customFormat="1" ht="12"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5" customFormat="1" ht="12"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5" customFormat="1" ht="12"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5" customFormat="1" ht="12"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5" customFormat="1" ht="12"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5" customFormat="1" ht="12"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5" customFormat="1" ht="12"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5" customFormat="1" ht="12"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5" customFormat="1" ht="12"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5" customFormat="1" ht="12"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5" customFormat="1" ht="12"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5" customFormat="1" ht="12"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5" customFormat="1" ht="12"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5" customFormat="1" ht="12"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5" customFormat="1" ht="12"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5" customFormat="1" ht="12"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5" customFormat="1" ht="12"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5" customFormat="1" ht="12"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5" customFormat="1" ht="12"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5" customFormat="1" ht="12"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5" customFormat="1" ht="12"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5" customFormat="1" ht="12"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5" customFormat="1" ht="12"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5" customFormat="1" ht="12"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5" customFormat="1" ht="12"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5" customFormat="1" ht="12"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5" customFormat="1" ht="12"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5" customFormat="1" ht="12"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5" customFormat="1" ht="12"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5" customFormat="1" ht="12"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5" customFormat="1" ht="12"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5" customFormat="1" ht="12"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5" customFormat="1" ht="12"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5" customFormat="1" ht="12"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5" customFormat="1" ht="12"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5" customFormat="1" ht="12"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5" customFormat="1" ht="12"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5" customFormat="1" ht="12"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5" customFormat="1" ht="12"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5" customFormat="1" ht="12"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5" customFormat="1" ht="12"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5" customFormat="1" ht="12"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5" customFormat="1" ht="12"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5" customFormat="1" ht="12"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5" customFormat="1" ht="12"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5" customFormat="1" ht="12"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5" customFormat="1" ht="12"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5" customFormat="1" ht="12"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5" customFormat="1" ht="12"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5" customFormat="1" ht="12"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5" customFormat="1" ht="12"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5" customFormat="1" ht="12"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5" customFormat="1" ht="12"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5" customFormat="1" ht="12"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</sheetData>
  <sheetProtection password="CCA2" sheet="1" selectLockedCells="1"/>
  <mergeCells count="138">
    <mergeCell ref="A62:Q62"/>
    <mergeCell ref="S62:AI62"/>
    <mergeCell ref="A58:AJ58"/>
    <mergeCell ref="A59:Q59"/>
    <mergeCell ref="R59:Y59"/>
    <mergeCell ref="Z59:AI59"/>
    <mergeCell ref="A60:AJ60"/>
    <mergeCell ref="A61:AJ61"/>
    <mergeCell ref="A54:AJ54"/>
    <mergeCell ref="A55:AE55"/>
    <mergeCell ref="AF55:AH55"/>
    <mergeCell ref="AI55:AK55"/>
    <mergeCell ref="A56:AJ56"/>
    <mergeCell ref="I57:J57"/>
    <mergeCell ref="O57:V57"/>
    <mergeCell ref="W57:AJ57"/>
    <mergeCell ref="A53:I53"/>
    <mergeCell ref="N53:X53"/>
    <mergeCell ref="Z53:AB53"/>
    <mergeCell ref="AD53:AE53"/>
    <mergeCell ref="AF53:AH53"/>
    <mergeCell ref="AI53:AJ53"/>
    <mergeCell ref="A51:I51"/>
    <mergeCell ref="J51:Y51"/>
    <mergeCell ref="Z51:AB51"/>
    <mergeCell ref="AD51:AJ51"/>
    <mergeCell ref="A52:I52"/>
    <mergeCell ref="N52:X52"/>
    <mergeCell ref="Z52:AB52"/>
    <mergeCell ref="AD52:AJ52"/>
    <mergeCell ref="A48:AJ48"/>
    <mergeCell ref="J49:Y49"/>
    <mergeCell ref="Z49:AB49"/>
    <mergeCell ref="AD49:AJ49"/>
    <mergeCell ref="A50:I50"/>
    <mergeCell ref="J50:Y50"/>
    <mergeCell ref="Z50:AB50"/>
    <mergeCell ref="AD50:AJ50"/>
    <mergeCell ref="A45:AE45"/>
    <mergeCell ref="AF45:AH45"/>
    <mergeCell ref="AI45:AJ45"/>
    <mergeCell ref="A46:AJ46"/>
    <mergeCell ref="A47:U47"/>
    <mergeCell ref="W47:X47"/>
    <mergeCell ref="AA47:AE47"/>
    <mergeCell ref="AF47:AH47"/>
    <mergeCell ref="AI47:AJ47"/>
    <mergeCell ref="A40:AJ40"/>
    <mergeCell ref="A41:I41"/>
    <mergeCell ref="J41:AJ41"/>
    <mergeCell ref="A42:AJ42"/>
    <mergeCell ref="A43:AJ43"/>
    <mergeCell ref="A44:AJ44"/>
    <mergeCell ref="A35:I35"/>
    <mergeCell ref="J35:AJ35"/>
    <mergeCell ref="A36:AJ36"/>
    <mergeCell ref="A37:AJ37"/>
    <mergeCell ref="A38:AJ38"/>
    <mergeCell ref="A39:AE39"/>
    <mergeCell ref="AF39:AH39"/>
    <mergeCell ref="AI39:AJ39"/>
    <mergeCell ref="A32:AJ32"/>
    <mergeCell ref="A33:I33"/>
    <mergeCell ref="J33:AE33"/>
    <mergeCell ref="AF33:AH33"/>
    <mergeCell ref="AI33:AJ33"/>
    <mergeCell ref="A34:AJ34"/>
    <mergeCell ref="A30:E30"/>
    <mergeCell ref="F30:I30"/>
    <mergeCell ref="J30:AE30"/>
    <mergeCell ref="AF30:AH30"/>
    <mergeCell ref="AI30:AJ30"/>
    <mergeCell ref="A31:AE31"/>
    <mergeCell ref="AF31:AH31"/>
    <mergeCell ref="A28:E28"/>
    <mergeCell ref="F28:I28"/>
    <mergeCell ref="J28:AJ28"/>
    <mergeCell ref="A29:E29"/>
    <mergeCell ref="F29:I29"/>
    <mergeCell ref="J29:AJ29"/>
    <mergeCell ref="A25:AJ25"/>
    <mergeCell ref="A26:E26"/>
    <mergeCell ref="F26:I26"/>
    <mergeCell ref="J26:AJ26"/>
    <mergeCell ref="A27:E27"/>
    <mergeCell ref="F27:I27"/>
    <mergeCell ref="J27:AJ27"/>
    <mergeCell ref="A20:AJ20"/>
    <mergeCell ref="A21:AE21"/>
    <mergeCell ref="AF21:AH21"/>
    <mergeCell ref="A22:AJ22"/>
    <mergeCell ref="A23:AJ23"/>
    <mergeCell ref="A24:AJ24"/>
    <mergeCell ref="A17:AK17"/>
    <mergeCell ref="A18:AE18"/>
    <mergeCell ref="AF18:AH18"/>
    <mergeCell ref="A19:AE19"/>
    <mergeCell ref="AF19:AH19"/>
    <mergeCell ref="AI19:AJ19"/>
    <mergeCell ref="AI11:AK11"/>
    <mergeCell ref="A12:AK12"/>
    <mergeCell ref="A13:AK13"/>
    <mergeCell ref="A14:AK14"/>
    <mergeCell ref="AC15:AD15"/>
    <mergeCell ref="AE15:AK15"/>
    <mergeCell ref="A10:E10"/>
    <mergeCell ref="F10:P10"/>
    <mergeCell ref="R10:Y10"/>
    <mergeCell ref="Z10:AF10"/>
    <mergeCell ref="AG10:AH10"/>
    <mergeCell ref="A11:E11"/>
    <mergeCell ref="F11:N11"/>
    <mergeCell ref="R11:Y11"/>
    <mergeCell ref="Z11:AF11"/>
    <mergeCell ref="AG11:AH11"/>
    <mergeCell ref="A6:AK6"/>
    <mergeCell ref="A7:AH7"/>
    <mergeCell ref="AI7:AK8"/>
    <mergeCell ref="A8:AH8"/>
    <mergeCell ref="A9:E9"/>
    <mergeCell ref="F9:P9"/>
    <mergeCell ref="R9:Y9"/>
    <mergeCell ref="Z9:AF9"/>
    <mergeCell ref="AG9:AH9"/>
    <mergeCell ref="A5:E5"/>
    <mergeCell ref="F5:G5"/>
    <mergeCell ref="I5:P5"/>
    <mergeCell ref="R5:X5"/>
    <mergeCell ref="Y5:AH5"/>
    <mergeCell ref="AI5:AK5"/>
    <mergeCell ref="A1:AK1"/>
    <mergeCell ref="A2:AK2"/>
    <mergeCell ref="A3:AK3"/>
    <mergeCell ref="A4:E4"/>
    <mergeCell ref="F4:P4"/>
    <mergeCell ref="R4:X4"/>
    <mergeCell ref="Y4:AH4"/>
    <mergeCell ref="AI4:AK4"/>
  </mergeCells>
  <conditionalFormatting sqref="Z9:AF9">
    <cfRule type="expression" dxfId="11" priority="12">
      <formula>$AO$10=TRUE</formula>
    </cfRule>
  </conditionalFormatting>
  <conditionalFormatting sqref="Z10:AF11">
    <cfRule type="expression" dxfId="10" priority="11">
      <formula>$AO$10=FALSE</formula>
    </cfRule>
  </conditionalFormatting>
  <conditionalFormatting sqref="R10:AH11">
    <cfRule type="expression" dxfId="9" priority="10">
      <formula>$AO$10=TRUE</formula>
    </cfRule>
  </conditionalFormatting>
  <conditionalFormatting sqref="AC49">
    <cfRule type="expression" dxfId="8" priority="9">
      <formula>$AO$49=FALSE</formula>
    </cfRule>
  </conditionalFormatting>
  <conditionalFormatting sqref="AC50">
    <cfRule type="expression" dxfId="7" priority="8">
      <formula>$AO$50=FALSE</formula>
    </cfRule>
  </conditionalFormatting>
  <conditionalFormatting sqref="AC51">
    <cfRule type="expression" dxfId="6" priority="7">
      <formula>$AO$51=FALSE</formula>
    </cfRule>
  </conditionalFormatting>
  <conditionalFormatting sqref="Z49">
    <cfRule type="expression" dxfId="5" priority="6">
      <formula>$AO$49=FALSE</formula>
    </cfRule>
  </conditionalFormatting>
  <conditionalFormatting sqref="Z49">
    <cfRule type="expression" dxfId="4" priority="5">
      <formula>$AO$49=TRUE</formula>
    </cfRule>
  </conditionalFormatting>
  <conditionalFormatting sqref="Z50">
    <cfRule type="expression" dxfId="3" priority="4">
      <formula>$AO$50=FALSE</formula>
    </cfRule>
  </conditionalFormatting>
  <conditionalFormatting sqref="Z50">
    <cfRule type="expression" dxfId="2" priority="3">
      <formula>$AO$50=TRUE</formula>
    </cfRule>
  </conditionalFormatting>
  <conditionalFormatting sqref="Z51">
    <cfRule type="expression" dxfId="1" priority="2">
      <formula>$AO$51=FALSE</formula>
    </cfRule>
  </conditionalFormatting>
  <conditionalFormatting sqref="Z51">
    <cfRule type="expression" dxfId="0" priority="1">
      <formula>$AO$51=TRUE</formula>
    </cfRule>
  </conditionalFormatting>
  <pageMargins left="0.70866141732283472" right="0.39370078740157483" top="0.59055118110236227" bottom="0.70866141732283472" header="0.51181102362204722" footer="0.31496062992125984"/>
  <pageSetup paperSize="9" orientation="portrait" r:id="rId1"/>
  <headerFooter differentOddEven="1" scaleWithDoc="0">
    <oddHeader>&amp;R&amp;G</oddHeader>
    <oddFooter>&amp;L&amp;8gemäss Vollzugshilfe 6.21
Lärmtechnische Beurteilung von Luft-Wasser-Wärmepumpen&amp;R&amp;8 Rev. 2,       28. Mai 2015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100" r:id="rId5" name="OptionButton2">
          <controlPr autoLine="0" autoPict="0" r:id="rId6">
            <anchor moveWithCells="1">
              <from>
                <xdr:col>34</xdr:col>
                <xdr:colOff>57150</xdr:colOff>
                <xdr:row>8</xdr:row>
                <xdr:rowOff>161925</xdr:rowOff>
              </from>
              <to>
                <xdr:col>36</xdr:col>
                <xdr:colOff>0</xdr:colOff>
                <xdr:row>10</xdr:row>
                <xdr:rowOff>85725</xdr:rowOff>
              </to>
            </anchor>
          </controlPr>
        </control>
      </mc:Choice>
      <mc:Fallback>
        <control shapeId="3100" r:id="rId5" name="OptionButton2"/>
      </mc:Fallback>
    </mc:AlternateContent>
    <mc:AlternateContent xmlns:mc="http://schemas.openxmlformats.org/markup-compatibility/2006">
      <mc:Choice Requires="x14">
        <control shapeId="3099" r:id="rId7" name="OptionButton1">
          <controlPr autoLine="0" autoPict="0" linkedCell="AO10" r:id="rId8">
            <anchor moveWithCells="1">
              <from>
                <xdr:col>34</xdr:col>
                <xdr:colOff>57150</xdr:colOff>
                <xdr:row>7</xdr:row>
                <xdr:rowOff>152400</xdr:rowOff>
              </from>
              <to>
                <xdr:col>36</xdr:col>
                <xdr:colOff>0</xdr:colOff>
                <xdr:row>9</xdr:row>
                <xdr:rowOff>57150</xdr:rowOff>
              </to>
            </anchor>
          </controlPr>
        </control>
      </mc:Choice>
      <mc:Fallback>
        <control shapeId="3099" r:id="rId7" name="OptionButton1"/>
      </mc:Fallback>
    </mc:AlternateContent>
    <mc:AlternateContent xmlns:mc="http://schemas.openxmlformats.org/markup-compatibility/2006">
      <mc:Choice Requires="x14">
        <control shapeId="3073" r:id="rId9" name="Check Box 1">
          <controlPr defaultSize="0" autoFill="0" autoLine="0" autoPict="0">
            <anchor moveWithCells="1">
              <from>
                <xdr:col>5</xdr:col>
                <xdr:colOff>152400</xdr:colOff>
                <xdr:row>11</xdr:row>
                <xdr:rowOff>57150</xdr:rowOff>
              </from>
              <to>
                <xdr:col>12</xdr:col>
                <xdr:colOff>76200</xdr:colOff>
                <xdr:row>16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4" r:id="rId10" name="Check Box 2">
          <controlPr defaultSize="0" autoFill="0" autoLine="0" autoPict="0">
            <anchor moveWithCells="1">
              <from>
                <xdr:col>13</xdr:col>
                <xdr:colOff>104775</xdr:colOff>
                <xdr:row>11</xdr:row>
                <xdr:rowOff>57150</xdr:rowOff>
              </from>
              <to>
                <xdr:col>20</xdr:col>
                <xdr:colOff>28575</xdr:colOff>
                <xdr:row>16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11" name="Check Box 3">
          <controlPr defaultSize="0" autoFill="0" autoLine="0" autoPict="0">
            <anchor moveWithCells="1">
              <from>
                <xdr:col>23</xdr:col>
                <xdr:colOff>76200</xdr:colOff>
                <xdr:row>11</xdr:row>
                <xdr:rowOff>57150</xdr:rowOff>
              </from>
              <to>
                <xdr:col>30</xdr:col>
                <xdr:colOff>0</xdr:colOff>
                <xdr:row>16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12" name="Option Button 4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25</xdr:row>
                <xdr:rowOff>9525</xdr:rowOff>
              </from>
              <to>
                <xdr:col>33</xdr:col>
                <xdr:colOff>85725</xdr:colOff>
                <xdr:row>26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13" name="Option Button 5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26</xdr:row>
                <xdr:rowOff>9525</xdr:rowOff>
              </from>
              <to>
                <xdr:col>33</xdr:col>
                <xdr:colOff>85725</xdr:colOff>
                <xdr:row>27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14" name="Option Button 6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27</xdr:row>
                <xdr:rowOff>9525</xdr:rowOff>
              </from>
              <to>
                <xdr:col>33</xdr:col>
                <xdr:colOff>85725</xdr:colOff>
                <xdr:row>28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9" r:id="rId15" name="Option Button 7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28</xdr:row>
                <xdr:rowOff>9525</xdr:rowOff>
              </from>
              <to>
                <xdr:col>33</xdr:col>
                <xdr:colOff>85725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16" name="Option Button 8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29</xdr:row>
                <xdr:rowOff>9525</xdr:rowOff>
              </from>
              <to>
                <xdr:col>30</xdr:col>
                <xdr:colOff>38100</xdr:colOff>
                <xdr:row>30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17" name="Group Box 9">
          <controlPr defaultSize="0" print="0" autoFill="0" autoPict="0">
            <anchor moveWithCells="1">
              <from>
                <xdr:col>8</xdr:col>
                <xdr:colOff>123825</xdr:colOff>
                <xdr:row>35</xdr:row>
                <xdr:rowOff>0</xdr:rowOff>
              </from>
              <to>
                <xdr:col>29</xdr:col>
                <xdr:colOff>19050</xdr:colOff>
                <xdr:row>39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2" r:id="rId18" name="Option Button 10">
          <controlPr defaultSize="0" autoFill="0" autoLine="0" autoPict="0">
            <anchor moveWithCells="1">
              <from>
                <xdr:col>9</xdr:col>
                <xdr:colOff>0</xdr:colOff>
                <xdr:row>35</xdr:row>
                <xdr:rowOff>9525</xdr:rowOff>
              </from>
              <to>
                <xdr:col>14</xdr:col>
                <xdr:colOff>76200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3" r:id="rId19" name="Option Button 11">
          <controlPr locked="0" defaultSize="0" autoFill="0" autoLine="0" autoPict="0">
            <anchor moveWithCells="1">
              <from>
                <xdr:col>9</xdr:col>
                <xdr:colOff>0</xdr:colOff>
                <xdr:row>36</xdr:row>
                <xdr:rowOff>9525</xdr:rowOff>
              </from>
              <to>
                <xdr:col>23</xdr:col>
                <xdr:colOff>47625</xdr:colOff>
                <xdr:row>37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4" r:id="rId20" name="Option Button 12">
          <controlPr locked="0" defaultSize="0" autoFill="0" autoLine="0" autoPict="0">
            <anchor moveWithCells="1">
              <from>
                <xdr:col>9</xdr:col>
                <xdr:colOff>0</xdr:colOff>
                <xdr:row>37</xdr:row>
                <xdr:rowOff>9525</xdr:rowOff>
              </from>
              <to>
                <xdr:col>23</xdr:col>
                <xdr:colOff>57150</xdr:colOff>
                <xdr:row>38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5" r:id="rId21" name="Group Box 13">
          <controlPr defaultSize="0" print="0" autoFill="0" autoPict="0">
            <anchor moveWithCells="1">
              <from>
                <xdr:col>9</xdr:col>
                <xdr:colOff>0</xdr:colOff>
                <xdr:row>41</xdr:row>
                <xdr:rowOff>0</xdr:rowOff>
              </from>
              <to>
                <xdr:col>29</xdr:col>
                <xdr:colOff>19050</xdr:colOff>
                <xdr:row>45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6" r:id="rId22" name="Option Button 14">
          <controlPr defaultSize="0" autoFill="0" autoLine="0" autoPict="0">
            <anchor moveWithCells="1">
              <from>
                <xdr:col>9</xdr:col>
                <xdr:colOff>0</xdr:colOff>
                <xdr:row>41</xdr:row>
                <xdr:rowOff>19050</xdr:rowOff>
              </from>
              <to>
                <xdr:col>28</xdr:col>
                <xdr:colOff>104775</xdr:colOff>
                <xdr:row>42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7" r:id="rId23" name="Option Button 15">
          <controlPr locked="0" defaultSize="0" autoFill="0" autoLine="0" autoPict="0">
            <anchor moveWithCells="1">
              <from>
                <xdr:col>9</xdr:col>
                <xdr:colOff>0</xdr:colOff>
                <xdr:row>42</xdr:row>
                <xdr:rowOff>9525</xdr:rowOff>
              </from>
              <to>
                <xdr:col>28</xdr:col>
                <xdr:colOff>133350</xdr:colOff>
                <xdr:row>43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8" r:id="rId24" name="Option Button 16">
          <controlPr locked="0" defaultSize="0" autoFill="0" autoLine="0" autoPict="0">
            <anchor moveWithCells="1">
              <from>
                <xdr:col>9</xdr:col>
                <xdr:colOff>0</xdr:colOff>
                <xdr:row>43</xdr:row>
                <xdr:rowOff>9525</xdr:rowOff>
              </from>
              <to>
                <xdr:col>27</xdr:col>
                <xdr:colOff>47625</xdr:colOff>
                <xdr:row>44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9" r:id="rId25" name="Option Button 17">
          <controlPr locked="0" defaultSize="0" autoFill="0" autoLine="0" autoPict="0">
            <anchor moveWithCells="1">
              <from>
                <xdr:col>9</xdr:col>
                <xdr:colOff>0</xdr:colOff>
                <xdr:row>38</xdr:row>
                <xdr:rowOff>9525</xdr:rowOff>
              </from>
              <to>
                <xdr:col>21</xdr:col>
                <xdr:colOff>123825</xdr:colOff>
                <xdr:row>39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0" r:id="rId26" name="Option Button 18">
          <controlPr locked="0" defaultSize="0" autoFill="0" autoLine="0" autoPict="0">
            <anchor moveWithCells="1">
              <from>
                <xdr:col>9</xdr:col>
                <xdr:colOff>0</xdr:colOff>
                <xdr:row>44</xdr:row>
                <xdr:rowOff>9525</xdr:rowOff>
              </from>
              <to>
                <xdr:col>27</xdr:col>
                <xdr:colOff>38100</xdr:colOff>
                <xdr:row>45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1" r:id="rId27" name="Check Box 19">
          <controlPr locked="0" defaultSize="0" autoFill="0" autoLine="0" autoPict="0">
            <anchor moveWithCells="1">
              <from>
                <xdr:col>9</xdr:col>
                <xdr:colOff>0</xdr:colOff>
                <xdr:row>48</xdr:row>
                <xdr:rowOff>9525</xdr:rowOff>
              </from>
              <to>
                <xdr:col>24</xdr:col>
                <xdr:colOff>9525</xdr:colOff>
                <xdr:row>49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2" r:id="rId28" name="Check Box 20">
          <controlPr locked="0" defaultSize="0" autoFill="0" autoLine="0" autoPict="0">
            <anchor moveWithCells="1">
              <from>
                <xdr:col>9</xdr:col>
                <xdr:colOff>0</xdr:colOff>
                <xdr:row>49</xdr:row>
                <xdr:rowOff>0</xdr:rowOff>
              </from>
              <to>
                <xdr:col>24</xdr:col>
                <xdr:colOff>142875</xdr:colOff>
                <xdr:row>50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3" r:id="rId29" name="Check Box 21">
          <controlPr locked="0" defaultSize="0" autoFill="0" autoLine="0" autoPict="0">
            <anchor moveWithCells="1">
              <from>
                <xdr:col>9</xdr:col>
                <xdr:colOff>0</xdr:colOff>
                <xdr:row>50</xdr:row>
                <xdr:rowOff>0</xdr:rowOff>
              </from>
              <to>
                <xdr:col>24</xdr:col>
                <xdr:colOff>152400</xdr:colOff>
                <xdr:row>51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4" r:id="rId30" name="Check Box 22">
          <controlPr locked="0" defaultSize="0" autoFill="0" autoLine="0" autoPict="0">
            <anchor moveWithCells="1">
              <from>
                <xdr:col>9</xdr:col>
                <xdr:colOff>0</xdr:colOff>
                <xdr:row>51</xdr:row>
                <xdr:rowOff>0</xdr:rowOff>
              </from>
              <to>
                <xdr:col>13</xdr:col>
                <xdr:colOff>0</xdr:colOff>
                <xdr:row>52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5" r:id="rId31" name="Check Box 23">
          <controlPr locked="0" defaultSize="0" autoFill="0" autoLine="0" autoPict="0">
            <anchor moveWithCells="1">
              <from>
                <xdr:col>9</xdr:col>
                <xdr:colOff>0</xdr:colOff>
                <xdr:row>52</xdr:row>
                <xdr:rowOff>0</xdr:rowOff>
              </from>
              <to>
                <xdr:col>12</xdr:col>
                <xdr:colOff>152400</xdr:colOff>
                <xdr:row>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6" r:id="rId32" name="Group Box 24">
          <controlPr defaultSize="0" print="0" autoFill="0" autoPict="0">
            <anchor moveWithCells="1">
              <from>
                <xdr:col>13</xdr:col>
                <xdr:colOff>0</xdr:colOff>
                <xdr:row>19</xdr:row>
                <xdr:rowOff>95250</xdr:rowOff>
              </from>
              <to>
                <xdr:col>29</xdr:col>
                <xdr:colOff>152400</xdr:colOff>
                <xdr:row>21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7" r:id="rId33" name="Option Button 25">
          <controlPr locked="0" defaultSize="0" autoFill="0" autoLine="0" autoPict="0">
            <anchor moveWithCells="1">
              <from>
                <xdr:col>13</xdr:col>
                <xdr:colOff>0</xdr:colOff>
                <xdr:row>20</xdr:row>
                <xdr:rowOff>0</xdr:rowOff>
              </from>
              <to>
                <xdr:col>20</xdr:col>
                <xdr:colOff>85725</xdr:colOff>
                <xdr:row>21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8" r:id="rId34" name="Option Button 26">
          <controlPr locked="0" defaultSize="0" autoFill="0" autoLine="0" autoPict="0">
            <anchor moveWithCells="1">
              <from>
                <xdr:col>20</xdr:col>
                <xdr:colOff>95250</xdr:colOff>
                <xdr:row>20</xdr:row>
                <xdr:rowOff>0</xdr:rowOff>
              </from>
              <to>
                <xdr:col>29</xdr:col>
                <xdr:colOff>142875</xdr:colOff>
                <xdr:row>21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1" r:id="rId35" name="Check Box 29">
          <controlPr defaultSize="0" autoFill="0" autoLine="0" autoPict="0">
            <anchor moveWithCells="1">
              <from>
                <xdr:col>17</xdr:col>
                <xdr:colOff>38100</xdr:colOff>
                <xdr:row>58</xdr:row>
                <xdr:rowOff>0</xdr:rowOff>
              </from>
              <to>
                <xdr:col>21</xdr:col>
                <xdr:colOff>76200</xdr:colOff>
                <xdr:row>59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2" r:id="rId36" name="Check Box 30">
          <controlPr defaultSize="0" autoFill="0" autoLine="0" autoPict="0">
            <anchor moveWithCells="1">
              <from>
                <xdr:col>25</xdr:col>
                <xdr:colOff>38100</xdr:colOff>
                <xdr:row>58</xdr:row>
                <xdr:rowOff>0</xdr:rowOff>
              </from>
              <to>
                <xdr:col>29</xdr:col>
                <xdr:colOff>76200</xdr:colOff>
                <xdr:row>59</xdr:row>
                <xdr:rowOff>47625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17"/>
  <sheetViews>
    <sheetView workbookViewId="0">
      <selection activeCell="B20" sqref="B20"/>
    </sheetView>
  </sheetViews>
  <sheetFormatPr baseColWidth="10" defaultRowHeight="12.75"/>
  <sheetData>
    <row r="1" spans="1:1">
      <c r="A1" t="s">
        <v>3</v>
      </c>
    </row>
    <row r="2" spans="1:1">
      <c r="A2" t="s">
        <v>4</v>
      </c>
    </row>
    <row r="6" spans="1:1">
      <c r="A6" t="s">
        <v>0</v>
      </c>
    </row>
    <row r="11" spans="1:1">
      <c r="A11" t="s">
        <v>1</v>
      </c>
    </row>
    <row r="17" spans="1:1">
      <c r="A17" t="s">
        <v>2</v>
      </c>
    </row>
  </sheetData>
  <sheetProtection password="CCA2" sheet="1" objects="1" scenarios="1" selectLockedCells="1"/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Formular</vt:lpstr>
      <vt:lpstr>Makro</vt:lpstr>
      <vt:lpstr>Formular!Zone_d_impression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Oertli</dc:creator>
  <cp:lastModifiedBy>Calloc'h Aude</cp:lastModifiedBy>
  <cp:lastPrinted>2015-09-01T13:00:20Z</cp:lastPrinted>
  <dcterms:created xsi:type="dcterms:W3CDTF">2010-04-01T05:09:05Z</dcterms:created>
  <dcterms:modified xsi:type="dcterms:W3CDTF">2022-06-22T09:33:35Z</dcterms:modified>
</cp:coreProperties>
</file>